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tabRatio="604" activeTab="6"/>
  </bookViews>
  <sheets>
    <sheet name="VÝDAJE" sheetId="1" r:id="rId1"/>
    <sheet name="PŘIJMY" sheetId="2" r:id="rId2"/>
    <sheet name="§6171" sheetId="3" r:id="rId3"/>
    <sheet name="Zákl Š" sheetId="4" r:id="rId4"/>
    <sheet name="MŠ" sheetId="5" r:id="rId5"/>
    <sheet name="souhrn" sheetId="6" r:id="rId6"/>
    <sheet name="zůstatky na účtech" sheetId="7" r:id="rId7"/>
    <sheet name="investice" sheetId="8" r:id="rId8"/>
  </sheets>
  <definedNames/>
  <calcPr fullCalcOnLoad="1"/>
</workbook>
</file>

<file path=xl/sharedStrings.xml><?xml version="1.0" encoding="utf-8"?>
<sst xmlns="http://schemas.openxmlformats.org/spreadsheetml/2006/main" count="439" uniqueCount="419">
  <si>
    <t>paragraf</t>
  </si>
  <si>
    <t>položka</t>
  </si>
  <si>
    <t>org.jedn.</t>
  </si>
  <si>
    <t>popis</t>
  </si>
  <si>
    <t>daň z příjmů ze závislé činnosti</t>
  </si>
  <si>
    <t>daň z příjmů FO ze SVČ</t>
  </si>
  <si>
    <t>daň z příjmů FO z kapit. výnosů</t>
  </si>
  <si>
    <t>ÚČET</t>
  </si>
  <si>
    <t>SU</t>
  </si>
  <si>
    <t>AU</t>
  </si>
  <si>
    <t>daň z příjmů práv. osob</t>
  </si>
  <si>
    <t>daň z příjmů pr.osob za obce</t>
  </si>
  <si>
    <t>daň z přidané hodnoty</t>
  </si>
  <si>
    <t>poplatek ze psů</t>
  </si>
  <si>
    <t>popl.za užívání veřej. prostranství</t>
  </si>
  <si>
    <t>správní poplatky</t>
  </si>
  <si>
    <t>daň z nemovitosti</t>
  </si>
  <si>
    <t>neinv.dotace ze SR -správa,škol</t>
  </si>
  <si>
    <t>příjmy z pronájmu pozemků</t>
  </si>
  <si>
    <t>příjmy z prodeje dřeva ob.les</t>
  </si>
  <si>
    <t>příjmy z prodeje st. železa</t>
  </si>
  <si>
    <t>příjmy za vodné al.vodovod</t>
  </si>
  <si>
    <t>příjmy z pronájmu KD Albrecht.</t>
  </si>
  <si>
    <t>příjmy z prodeje keramiky</t>
  </si>
  <si>
    <t>příjmy -služby hrob.místa</t>
  </si>
  <si>
    <t>příjmy-pronájem hrob.místa</t>
  </si>
  <si>
    <t>příjmy z pronájmu nebyt.prostor</t>
  </si>
  <si>
    <t>příjmy z pronájmu movit.věcí</t>
  </si>
  <si>
    <t>příjmy za odvoz PDO obč.,org.</t>
  </si>
  <si>
    <t>příjmy za odvoz kontejneru Voj.</t>
  </si>
  <si>
    <t xml:space="preserve">příjmy z vyúčtov. popelnic </t>
  </si>
  <si>
    <t>příjmy z vyúčtov.kontejneru Voj.</t>
  </si>
  <si>
    <t>příjmy od EKOKOMU - separace</t>
  </si>
  <si>
    <t>příjmy z úroků celkem</t>
  </si>
  <si>
    <t>Podpora ost.prod.čin.-OBEC.LES</t>
  </si>
  <si>
    <t>Sběr a zprac.druh.surovin-st.železo</t>
  </si>
  <si>
    <t>Provoz veřej.sil.dopr.-autobus.čekár.</t>
  </si>
  <si>
    <t>Pitná voda - Al.vodovod</t>
  </si>
  <si>
    <t>Vod.díla v krajině - koupaliště Rozs.</t>
  </si>
  <si>
    <t>Místní knihovna</t>
  </si>
  <si>
    <t>Zachov.a obnova kult.pam.-al.pouť</t>
  </si>
  <si>
    <t>Místní rozhlas</t>
  </si>
  <si>
    <t>TKR</t>
  </si>
  <si>
    <t>SPOZ - vítání občánků</t>
  </si>
  <si>
    <t>SPOZ - Den dětí</t>
  </si>
  <si>
    <t>SPOZ - kult.akce pro důchodce</t>
  </si>
  <si>
    <t>SPOZ - odměny dětem MŠ, ZŠ</t>
  </si>
  <si>
    <t>Ost.těl.činnost - příspěvky na činnost</t>
  </si>
  <si>
    <t xml:space="preserve">Ost.těl.činnost-nákl.na autobus </t>
  </si>
  <si>
    <t>Veřejné osvětlení</t>
  </si>
  <si>
    <t>Pohřebnictví - hřbitovy, veř.WC</t>
  </si>
  <si>
    <t>Komun.sl.a územ.rozvoj-Mikroregion</t>
  </si>
  <si>
    <t>MŠ uč.pomůcky, hračky</t>
  </si>
  <si>
    <t>MŠ čist.prostředky, drob.údržba</t>
  </si>
  <si>
    <t>ŠJ čist.prostředky, průmysl. Zboží</t>
  </si>
  <si>
    <t xml:space="preserve">MŠ materiál, kancel.protřeby </t>
  </si>
  <si>
    <t>ŠJ kancelář.potřeby</t>
  </si>
  <si>
    <t>spotřeba plynu</t>
  </si>
  <si>
    <t>spotřeba elektřiny</t>
  </si>
  <si>
    <t>vodné a stočné</t>
  </si>
  <si>
    <t>MŠ opravy a údržba</t>
  </si>
  <si>
    <t>MŠ cestovné</t>
  </si>
  <si>
    <t>MŠ poštovné</t>
  </si>
  <si>
    <t>Telefon, rozhlas, Tv</t>
  </si>
  <si>
    <t>MŠ revize</t>
  </si>
  <si>
    <t>ŠJ revize</t>
  </si>
  <si>
    <t>Bankovní služby</t>
  </si>
  <si>
    <t xml:space="preserve">Pojištění </t>
  </si>
  <si>
    <t xml:space="preserve">Jiné ostatní náklady </t>
  </si>
  <si>
    <t>Odpisy robotu</t>
  </si>
  <si>
    <t>mat.nákl.hrazené z doplňk.čin.</t>
  </si>
  <si>
    <t>možnost čerpání z RF</t>
  </si>
  <si>
    <t>cestovné</t>
  </si>
  <si>
    <t>popelnice</t>
  </si>
  <si>
    <t>poštovné</t>
  </si>
  <si>
    <t>SOUČET</t>
  </si>
  <si>
    <t>SOUČET ZA OBEC</t>
  </si>
  <si>
    <t>materiál VT</t>
  </si>
  <si>
    <t>služby-udrž.p.účto, EPIS,Dispro</t>
  </si>
  <si>
    <t>povin.soc.poj. organiz.</t>
  </si>
  <si>
    <t>povin.zdrav.poj.organiz.</t>
  </si>
  <si>
    <t>ost.povin.poj.</t>
  </si>
  <si>
    <t>předplatné tisku, knihy</t>
  </si>
  <si>
    <t xml:space="preserve">materiál    </t>
  </si>
  <si>
    <t>telefon.poplatky</t>
  </si>
  <si>
    <t>školení a vzděláv.- odb.způsobil.</t>
  </si>
  <si>
    <t>ostatní služby</t>
  </si>
  <si>
    <t>člen.přísp. SVMO ČR,..</t>
  </si>
  <si>
    <t>poplatky a daně</t>
  </si>
  <si>
    <t>celkem</t>
  </si>
  <si>
    <t>VÝDAJE ZŘIZOVATELE NA ZŠ</t>
  </si>
  <si>
    <t>příjmy z prodeje pozemků</t>
  </si>
  <si>
    <t>Pouť Rozsochy</t>
  </si>
  <si>
    <t>Ost.zál.kult.- kronika</t>
  </si>
  <si>
    <t>SPOZ - jubilanti a fin.dary naroz.d.</t>
  </si>
  <si>
    <t>příjmy z poskyt.údajů z Inf.syst.</t>
  </si>
  <si>
    <t>SPOZ-čarodějnice</t>
  </si>
  <si>
    <t>neinv.dot.pro ZŠ Rozsochy</t>
  </si>
  <si>
    <t>dobrovolné vstupné-HODY</t>
  </si>
  <si>
    <t>SPOZ - HODY</t>
  </si>
  <si>
    <t>odměny na doh.o pr.č.</t>
  </si>
  <si>
    <t>platba za projed.přestupků</t>
  </si>
  <si>
    <t>mezin. setkání Pisárovce-Sačurov</t>
  </si>
  <si>
    <t>zaokrouhlování</t>
  </si>
  <si>
    <t>př.z prodeje map a pohlednic</t>
  </si>
  <si>
    <t>příjmy MŠ-přefak.sl.,energií,vody</t>
  </si>
  <si>
    <t>př.z prodeje sl. a materiálu</t>
  </si>
  <si>
    <t>Divadel.čin.-ochotníci Rozsochy</t>
  </si>
  <si>
    <t>Pitná voda-člen.přísp.SVAZEK</t>
  </si>
  <si>
    <t>Nebyt.prost.-budova č.p. 146</t>
  </si>
  <si>
    <t>přísp.na účetní a mzd.účetní</t>
  </si>
  <si>
    <t>Zák. pojištění organizace</t>
  </si>
  <si>
    <t xml:space="preserve">Sociální pojištění </t>
  </si>
  <si>
    <t xml:space="preserve">Rezerva rozpočtu </t>
  </si>
  <si>
    <t>sankce Hloušek (úroky z prodlení)</t>
  </si>
  <si>
    <t>příjmy z prodej známek TS á 200,-</t>
  </si>
  <si>
    <t>vyúčtov. PDO-org., podnikatelé</t>
  </si>
  <si>
    <t>účel.dotace od ÚP - VPP</t>
  </si>
  <si>
    <t>FKSP</t>
  </si>
  <si>
    <t>nebezpeč.odpady</t>
  </si>
  <si>
    <t>sklo, papír</t>
  </si>
  <si>
    <t>plasty</t>
  </si>
  <si>
    <t>peč.sl.-charita</t>
  </si>
  <si>
    <t>PDO</t>
  </si>
  <si>
    <t>kontejner Vojetín</t>
  </si>
  <si>
    <t>hospic.hnutí</t>
  </si>
  <si>
    <t>náhrada PN (rezerva)</t>
  </si>
  <si>
    <t>býv.HČ-materál,pohon.hmoty,opr.str.</t>
  </si>
  <si>
    <t>veřej.zeleň - údržba</t>
  </si>
  <si>
    <t>odvody za odnětí ze ZPF</t>
  </si>
  <si>
    <t>dobrovol.vstupné-dět.maškar.bál</t>
  </si>
  <si>
    <t>příjmy z prodeje nemovt.- Hloušek</t>
  </si>
  <si>
    <t>plnění  z věc.břemene JMP Net,sro</t>
  </si>
  <si>
    <t>SPOZ - dět.karneval</t>
  </si>
  <si>
    <t>občerstvení</t>
  </si>
  <si>
    <t>FKSP obec</t>
  </si>
  <si>
    <t>splátka půjčky TJ Rozsochy</t>
  </si>
  <si>
    <t xml:space="preserve">Inf.centrum-pohled., vývěsky </t>
  </si>
  <si>
    <t>ZŠ Rozs.- dotace kraje (DS)</t>
  </si>
  <si>
    <t>DDHM - počítače, HDD</t>
  </si>
  <si>
    <t xml:space="preserve">mzdy OÚ </t>
  </si>
  <si>
    <t>VPP - mzdy cel.</t>
  </si>
  <si>
    <t>VPP - zák.soc.poj.org.</t>
  </si>
  <si>
    <t>VPP - zák.zdrav.poj.org.</t>
  </si>
  <si>
    <t>VPP - náhrada v nemoci</t>
  </si>
  <si>
    <t>příjem z loterií pro TV</t>
  </si>
  <si>
    <t>plán 2014</t>
  </si>
  <si>
    <t>neinv.dotace od kraje -SDH celkem</t>
  </si>
  <si>
    <t>příjmy ze vstup. z divadla cel.</t>
  </si>
  <si>
    <t>TKR - pronájem (3C spol.s.r.o.)</t>
  </si>
  <si>
    <t>vratky z vyúčt.plynu, el. č.p.146</t>
  </si>
  <si>
    <t>Přijaté dary - p. Hajná</t>
  </si>
  <si>
    <t xml:space="preserve">ROZPOČTOVÉ PŘÍJMY </t>
  </si>
  <si>
    <t>ZŠ Rozs.- ost.výd.(mzdy obec)</t>
  </si>
  <si>
    <t>SPOZ - varhannní koncert,přednáška</t>
  </si>
  <si>
    <t>PD Úprava prostranství u orlovny</t>
  </si>
  <si>
    <t>úprava zpev. ploch pomník Kundratice</t>
  </si>
  <si>
    <t>autobusová čekárna na nádraží</t>
  </si>
  <si>
    <t>Vařeka--BOZPO</t>
  </si>
  <si>
    <t>Zdrav. pojištění</t>
  </si>
  <si>
    <t>sníž. o vrácení č. na odpisy</t>
  </si>
  <si>
    <t>ZA § 6171 - MÍSTNÍ SPRÁVA</t>
  </si>
  <si>
    <t>suma za ORJ 6 (výp.t.)</t>
  </si>
  <si>
    <t>suma orj. 5 (správa OÚ)</t>
  </si>
  <si>
    <t>CELKEM</t>
  </si>
  <si>
    <t>v tis Kč</t>
  </si>
  <si>
    <t>plán 2015</t>
  </si>
  <si>
    <t>příjmy z pronájmu ost.nem.-rybníky</t>
  </si>
  <si>
    <t>příjmy z pronájmu-škol.byt (1.317,-)</t>
  </si>
  <si>
    <t>příjmy z pronáj. KD - VF 12/13,14</t>
  </si>
  <si>
    <t>prodeje st.mat.- bouranisko Al.</t>
  </si>
  <si>
    <t>převody z účtů ČNB na ZBÚ</t>
  </si>
  <si>
    <t>ZŠ - vratka odpisů za r. 2014</t>
  </si>
  <si>
    <t>plán 15</t>
  </si>
  <si>
    <t>výroba stánků</t>
  </si>
  <si>
    <t>Divadel.čin.- Vír, Štěpánov,..</t>
  </si>
  <si>
    <t>obec.d.Kundr.- rekuperač.odvětr.,údržba</t>
  </si>
  <si>
    <t>ubytovna -lednice +b.údržba</t>
  </si>
  <si>
    <t>přísp.- svaz těl.postiž.</t>
  </si>
  <si>
    <t>Úsměváčci - fin.přísp.</t>
  </si>
  <si>
    <t>skut.2014</t>
  </si>
  <si>
    <t>Automobil Ford (opravy.+provoz)</t>
  </si>
  <si>
    <t>rezerva dle kriz.zák.</t>
  </si>
  <si>
    <t>JPO Kundr.</t>
  </si>
  <si>
    <t>poplatky banky</t>
  </si>
  <si>
    <t>pojištění obec.majetku</t>
  </si>
  <si>
    <t>proúčtov.daně z příjmů</t>
  </si>
  <si>
    <t>převody mezi bankami</t>
  </si>
  <si>
    <t>správa OÚ</t>
  </si>
  <si>
    <t xml:space="preserve">C e l k e m </t>
  </si>
  <si>
    <t>DHM - záclona chdba</t>
  </si>
  <si>
    <t>ROZPOČTOVÉ VÝDAJE  (v Kč)</t>
  </si>
  <si>
    <t>KD Al.-provoz.nákl.cel.</t>
  </si>
  <si>
    <t>Zastupitelstvo obce</t>
  </si>
  <si>
    <t>KD Al.(nové WC, plech ke krbu,..)</t>
  </si>
  <si>
    <t>oprava MK Kundratice</t>
  </si>
  <si>
    <t xml:space="preserve">výměna rozvaděčů vč. jističů VO </t>
  </si>
  <si>
    <t>cel.rekonstr. MK v Albrechitcích</t>
  </si>
  <si>
    <t>zpevněná plocha u hasičky Rozs.</t>
  </si>
  <si>
    <t>výměna osvětlení kostela</t>
  </si>
  <si>
    <t>rozdrcení st.hmot areál Al.,likvid.jímek</t>
  </si>
  <si>
    <t>zpevněná plocha u autobus.čekárny Bl.</t>
  </si>
  <si>
    <t>Dohody - Smolková, Střešňáková</t>
  </si>
  <si>
    <t>Drobný DDHM program účto</t>
  </si>
  <si>
    <t>Zóna pro pohyb.a výuk.aktivity ZŠ Rozs.</t>
  </si>
  <si>
    <t>Příjmy pro kalkulaci rozpočtu (bez dotací)</t>
  </si>
  <si>
    <t>SPOZ - náklady členů sboru</t>
  </si>
  <si>
    <t>skut. 2015</t>
  </si>
  <si>
    <t>plán 2016</t>
  </si>
  <si>
    <t>neinv.účel.dotace ZŠ (průtok.)</t>
  </si>
  <si>
    <t>účel.inv.dot. SZIF- lan.naviják</t>
  </si>
  <si>
    <t>inv.dotace z FV - rek. MK Al.</t>
  </si>
  <si>
    <t>účel.inv.dot.SFŽP ČR-ZŠ</t>
  </si>
  <si>
    <t>účel.inv.dot.MŽP - TZ bud. ZŠ</t>
  </si>
  <si>
    <t>vratky z vyúčtov. El. - VO a ost.m.</t>
  </si>
  <si>
    <t>VF z předch.roku</t>
  </si>
  <si>
    <t>z prodeje st.oplocení 2015</t>
  </si>
  <si>
    <t>vratka ze Stevebnin-zpev.plocha</t>
  </si>
  <si>
    <t>ost.náhrady - dopl. od FÚ</t>
  </si>
  <si>
    <t>skuteč.2015</t>
  </si>
  <si>
    <t>cel.výdaje - Čes.pošta "PARTNER"</t>
  </si>
  <si>
    <t>skuteč. 15</t>
  </si>
  <si>
    <t>plán 16</t>
  </si>
  <si>
    <t>opravy PC</t>
  </si>
  <si>
    <t>suma  ORJ 51 (VPP 2015)</t>
  </si>
  <si>
    <t>Odvádění odpad.vod-vzorky vody kan.K.</t>
  </si>
  <si>
    <t>ZUŠ - příspěvek m.Bystřice n/P.</t>
  </si>
  <si>
    <t xml:space="preserve">DDM - příspěvek      "      </t>
  </si>
  <si>
    <t>Dopl.obce  na "Čtení dětem"</t>
  </si>
  <si>
    <t>kaplička Kundr.- mzdy obec (opravy)</t>
  </si>
  <si>
    <t>víceúčel.hřiště u sokolovny (PD)</t>
  </si>
  <si>
    <t>Nositel tradic Bystřicka (odměna, panel)</t>
  </si>
  <si>
    <t>st.úpravy "1 B,C" Rozs.- Palírna</t>
  </si>
  <si>
    <t>VPP 2014, 2015</t>
  </si>
  <si>
    <t>PD kanaliz.obce+ rek.části st.řadu</t>
  </si>
  <si>
    <t>Změna užívání prostor pošty a kadeř.</t>
  </si>
  <si>
    <t>Odbahnění rybníčku Kundratice</t>
  </si>
  <si>
    <t>za pronájem kontejneru Textil-ECO</t>
  </si>
  <si>
    <t>vratka za mat.- Stavebniny</t>
  </si>
  <si>
    <t>rezerva z předch. let</t>
  </si>
  <si>
    <t>C E L K E M   :</t>
  </si>
  <si>
    <t>ocelokolna - oprava bezpeč.systému</t>
  </si>
  <si>
    <t>JPO Al. - refundace, poh.hmoty, mat.</t>
  </si>
  <si>
    <t>pomník Al.-úpravy v r.2016</t>
  </si>
  <si>
    <t>JPO Rozs.- výročí</t>
  </si>
  <si>
    <t>JPO Rozsochy-běž.provoz</t>
  </si>
  <si>
    <t>NÁKLADY ŠKOLY</t>
  </si>
  <si>
    <t>skut.2015</t>
  </si>
  <si>
    <t>MŠ drobnosti</t>
  </si>
  <si>
    <t>ŠJ drobnosti</t>
  </si>
  <si>
    <t xml:space="preserve">MŠ spotř.DDHM,DDNM </t>
  </si>
  <si>
    <t>ŠJ spotř.DDHM ,DDNM</t>
  </si>
  <si>
    <t>Software, vzdělání MŠ</t>
  </si>
  <si>
    <t>Software, vzdělání ŠJ</t>
  </si>
  <si>
    <t>SÚ</t>
  </si>
  <si>
    <t>AÚ</t>
  </si>
  <si>
    <t>Název</t>
  </si>
  <si>
    <t>skutečnost 2015</t>
  </si>
  <si>
    <t>Učební pomůcky ZŠ</t>
  </si>
  <si>
    <t>Učební pomůcky ŠD</t>
  </si>
  <si>
    <t>vybírá se 50,-/měs.</t>
  </si>
  <si>
    <t>Čistící prostředky</t>
  </si>
  <si>
    <t>Kancelářské potřeby</t>
  </si>
  <si>
    <t>Drobnosti - mat. do 3000,--</t>
  </si>
  <si>
    <t>Časopisy, legislativa</t>
  </si>
  <si>
    <t>Plyn</t>
  </si>
  <si>
    <t>Elektřina</t>
  </si>
  <si>
    <t>Voda</t>
  </si>
  <si>
    <t>Opravy a udržování (malování)</t>
  </si>
  <si>
    <t>malování</t>
  </si>
  <si>
    <t>Cestovné</t>
  </si>
  <si>
    <t>Legislativa školy, matrika</t>
  </si>
  <si>
    <t>Telefon, internet</t>
  </si>
  <si>
    <t>Poštovné</t>
  </si>
  <si>
    <t>Vzdělávání, školení</t>
  </si>
  <si>
    <t>Revize, BOZP</t>
  </si>
  <si>
    <t>Nájemné kopírka i kopie</t>
  </si>
  <si>
    <t>Náklady bazén - plavání</t>
  </si>
  <si>
    <t>Bankovní poplatky</t>
  </si>
  <si>
    <t>Ostatní služby i neuzn.</t>
  </si>
  <si>
    <t>Program Gordic - údržba</t>
  </si>
  <si>
    <t>Program KEO - údržba</t>
  </si>
  <si>
    <t>Platy učitelů - dělené hodiny</t>
  </si>
  <si>
    <t>Platy účetní</t>
  </si>
  <si>
    <t>Platy - údržba zahrady</t>
  </si>
  <si>
    <t>Platy - topení</t>
  </si>
  <si>
    <t>Platy - kroužky</t>
  </si>
  <si>
    <t>sportovky, flétny, angl.</t>
  </si>
  <si>
    <t>Pojistné - odvody</t>
  </si>
  <si>
    <t>Zákonné pojištění organizace</t>
  </si>
  <si>
    <t>Příspěvky na obědy</t>
  </si>
  <si>
    <t>Pojistné</t>
  </si>
  <si>
    <t>Odpisy</t>
  </si>
  <si>
    <t>Pořízení DDHM</t>
  </si>
  <si>
    <t>Pořízení DDNM - pořízení KEO</t>
  </si>
  <si>
    <t>změny v pozemcích - DRAŽBA</t>
  </si>
  <si>
    <t>Hloušek - úrok z prodlení</t>
  </si>
  <si>
    <t>Běžná údržba MK</t>
  </si>
  <si>
    <t>výpočtení technika obce</t>
  </si>
  <si>
    <t>traktor nový</t>
  </si>
  <si>
    <t>součet</t>
  </si>
  <si>
    <t>skut. 2016</t>
  </si>
  <si>
    <t>plán 2017</t>
  </si>
  <si>
    <t>neinv.dotace - volby do KZ</t>
  </si>
  <si>
    <t>inv.dot. POV - relaxač.zóna ZŠ</t>
  </si>
  <si>
    <t>neinv.dot. FV - obnova soch Rozs.</t>
  </si>
  <si>
    <t>dopl. od Č.pošty (10-12/16)</t>
  </si>
  <si>
    <t>cel.příjmy od Čes.pošty vč.KAUCE</t>
  </si>
  <si>
    <t>příjmy zevstup. letní kino</t>
  </si>
  <si>
    <t>hláš.a reklama MR,TKR+nová příp</t>
  </si>
  <si>
    <t>nový software</t>
  </si>
  <si>
    <t>Obec účtuje</t>
  </si>
  <si>
    <t>opravy - fotoaparát</t>
  </si>
  <si>
    <t>žel.doprava-kompenz.propadu výn.IDS</t>
  </si>
  <si>
    <t>ROZPOČET na rok 2017</t>
  </si>
  <si>
    <t xml:space="preserve">Letní kino </t>
  </si>
  <si>
    <t>KD Al. - průt.ohřívač</t>
  </si>
  <si>
    <t>Lyžař. stopa</t>
  </si>
  <si>
    <t>Oprava na dět.hřiši Rozsochy</t>
  </si>
  <si>
    <t>GP k prod.pozem., daň z přev.pozemků</t>
  </si>
  <si>
    <t>nákup pozemků (KS a SS v r.2016)</t>
  </si>
  <si>
    <t>JPO Al.- požadavky p.Juračka-stejnokr.</t>
  </si>
  <si>
    <t>volby do KZ</t>
  </si>
  <si>
    <t>Rozpočet na rok 2017</t>
  </si>
  <si>
    <t>MŠ (mzdy obce cel.)+ PD na škol.zahr.</t>
  </si>
  <si>
    <t>ZŠ - zatepl.budovy (2013-2016 )</t>
  </si>
  <si>
    <t>nákup hasič.dodávky pro JPO Rozs.</t>
  </si>
  <si>
    <t>VÝDAJE ZŘIZOVATELE  NA MŠ</t>
  </si>
  <si>
    <t>CEL. SOUČET VÝDAJU</t>
  </si>
  <si>
    <t>PŘÍJMY:</t>
  </si>
  <si>
    <t>JPO  Rozs.- vycházk.oděvy,přilby-2017</t>
  </si>
  <si>
    <t>Rekonstr. vod.řadu 2-3  (30% obec)</t>
  </si>
  <si>
    <t>fin.přísp.farn.-rest.práce + varhany Praha</t>
  </si>
  <si>
    <t>Dešťová kanaliz. Kundratice</t>
  </si>
  <si>
    <t>Sítě pozemků pro novou zást.Al. - PD</t>
  </si>
  <si>
    <t>změna užív.šk.bytu na ŠD+WC v ZŠ R.</t>
  </si>
  <si>
    <t>příkopové mulčov.rameno</t>
  </si>
  <si>
    <t>Rek.VO u kostela a na Palírně</t>
  </si>
  <si>
    <t>Výměna VO Kundratice</t>
  </si>
  <si>
    <t>nákup has.dodávky - SDH Al. a K.</t>
  </si>
  <si>
    <t>rekonstr. Vozovky R. - po opr.vdovodu</t>
  </si>
  <si>
    <t>zahrada MŠ</t>
  </si>
  <si>
    <t>Odkoupení pozemků za bytovkou 2/6</t>
  </si>
  <si>
    <t>Dokončení prostr. návsi u obchodu</t>
  </si>
  <si>
    <t>Stav.a el.opr.hasička K.+ zateplení stěny</t>
  </si>
  <si>
    <t>Stav.a el.opr.hasička Al.+výměna dveří,.</t>
  </si>
  <si>
    <t>kompostéry pro občany</t>
  </si>
  <si>
    <t>TZ-oprava autobus.ček.Al.+ vývěsky</t>
  </si>
  <si>
    <t>restaurátorská oprava soch u kostela</t>
  </si>
  <si>
    <t>TKR - 4. multiplex</t>
  </si>
  <si>
    <t>SALDO : (krytí z přebytků minul. let)</t>
  </si>
  <si>
    <t>Souhrn příjmů a výdajů</t>
  </si>
  <si>
    <t>Příjmy</t>
  </si>
  <si>
    <t>Výdaje</t>
  </si>
  <si>
    <t>Na investice</t>
  </si>
  <si>
    <t>Investice</t>
  </si>
  <si>
    <t>Saldo</t>
  </si>
  <si>
    <t>Možné dotace</t>
  </si>
  <si>
    <t>ČSOB  běžný účet</t>
  </si>
  <si>
    <t>Sberbank běžný účet</t>
  </si>
  <si>
    <t xml:space="preserve">Sberbank vkl. účet </t>
  </si>
  <si>
    <t xml:space="preserve">Moneta </t>
  </si>
  <si>
    <t>ČNB  běžný účet</t>
  </si>
  <si>
    <t>Celkem</t>
  </si>
  <si>
    <t>ČSOB  TÚ (Albrechtický vodovod</t>
  </si>
  <si>
    <t>Akce do rozpočtu 2017</t>
  </si>
  <si>
    <t>Předpokl. cena</t>
  </si>
  <si>
    <t>Poznámka</t>
  </si>
  <si>
    <t>Autobusová čekárna na nádraží</t>
  </si>
  <si>
    <t>Úprava prostranství u orlovny a OÚ  PD</t>
  </si>
  <si>
    <t>Změna užív.šk.bytu na ŠD v ZŠ R. (strop, osvětlení, záchod)</t>
  </si>
  <si>
    <t>Rekonstrukce osvětlení u kostela a na Palírně</t>
  </si>
  <si>
    <t>Zpevněná plocha u autobus.čekárny Blažejovice</t>
  </si>
  <si>
    <t>Nákup hasič.dodávky pro JPO Albrechtice, Kundratice</t>
  </si>
  <si>
    <t>Rekonstrukce vozovky po opravě vodovodu</t>
  </si>
  <si>
    <t>podaná žádost POV MMR 50%</t>
  </si>
  <si>
    <t>Zahrada MŠ</t>
  </si>
  <si>
    <t>Sítě pozemků pro navou zástavbu Albrechtice PD</t>
  </si>
  <si>
    <t>Dokončení prostranstí návsi u obchodu</t>
  </si>
  <si>
    <t>dotace POVV 110 tis.</t>
  </si>
  <si>
    <t>Stavební a elektro opravy hasička Kundratice +  zateplení od Ondráčkových</t>
  </si>
  <si>
    <t>Stavební a elektro opravy hasička Albrechtice (garáž, světla, výměna dveří a oken, vrat)</t>
  </si>
  <si>
    <t>Kompostéry</t>
  </si>
  <si>
    <t>při dotaci obec 75 000 Kč</t>
  </si>
  <si>
    <t>Výměna veřejného osvětlení Kundratice</t>
  </si>
  <si>
    <t>Oprava autobusové čekárny Albrechtice (prostor vývěsních skříní)</t>
  </si>
  <si>
    <t>Dešťová kanalizace Kundratice</t>
  </si>
  <si>
    <t>Příkopové mulčovací rameno</t>
  </si>
  <si>
    <t>TKR 4. multiplex</t>
  </si>
  <si>
    <t>Sníženo o dotace</t>
  </si>
  <si>
    <t>Příprava rozpočtu 2017</t>
  </si>
  <si>
    <t>skutečnost 2016</t>
  </si>
  <si>
    <t>poznámky</t>
  </si>
  <si>
    <t>4,2 vybráno od rodičů</t>
  </si>
  <si>
    <t>10 + 5 zahrada (dokoupení zeleně)</t>
  </si>
  <si>
    <t>byl vysoký dohad z roku 2015</t>
  </si>
  <si>
    <t>ONIV</t>
  </si>
  <si>
    <t>15959,52+9757,68</t>
  </si>
  <si>
    <t>nábytek třídy</t>
  </si>
  <si>
    <t>Použití RF</t>
  </si>
  <si>
    <t>PŘÍSPĚVEK</t>
  </si>
  <si>
    <t>skut.2016</t>
  </si>
  <si>
    <t>(zahr.nůžky, žárovky..)</t>
  </si>
  <si>
    <t>(drobné vybavení, záclony, receptury, zářivky)</t>
  </si>
  <si>
    <t>(40-skříně,10-sekačka,5-sedačka děti)</t>
  </si>
  <si>
    <t>2 dřezy nerez</t>
  </si>
  <si>
    <t>ŠJ opravy a údržba</t>
  </si>
  <si>
    <t>Dohoda-sekání trávy</t>
  </si>
  <si>
    <t>600 000Kč cesta, 425 000Kč kompostéry, 110 000 Kč POVV, 100 000Kč VO</t>
  </si>
  <si>
    <t xml:space="preserve">Odbahnění rybníčku Kundratice </t>
  </si>
  <si>
    <t>Rekonstrukce kanalizace. (balast) + dosazovák</t>
  </si>
  <si>
    <t xml:space="preserve">  +1 469 000 SVAK </t>
  </si>
  <si>
    <t xml:space="preserve">MAP  </t>
  </si>
  <si>
    <t>Odkoupení pozemků protipovodně Albrechtice</t>
  </si>
  <si>
    <t>Naviják pro těžbu dřeva</t>
  </si>
  <si>
    <t>Odkoupení pozemků protipovod. Albr.</t>
  </si>
  <si>
    <t>Rekonstr. kanalizace (balast+dosazovák)</t>
  </si>
  <si>
    <t xml:space="preserve"> 31.12.2016</t>
  </si>
  <si>
    <t xml:space="preserve">Zůstatky peněžních prostředků obce Rozsochy 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</si>
</sst>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\ &quot;Kč&quot;"/>
    <numFmt numFmtId="182" formatCode="#,##0.0"/>
    <numFmt numFmtId="183" formatCode="#,##0.00\ &quot;Kč&quot;"/>
  </numFmts>
  <fonts count="13">
    <font>
      <sz val="10"/>
      <name val="Arial"/>
      <family val="2"/>
    </font>
    <font>
      <sz val="10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u val="single"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0" fillId="0" borderId="0" xfId="0" applyAlignment="1" applyProtection="1">
      <alignment/>
      <protection locked="0"/>
    </xf>
    <xf numFmtId="180" fontId="3" fillId="0" borderId="1" xfId="0" applyNumberFormat="1" applyFont="1" applyBorder="1" applyAlignment="1">
      <alignment/>
    </xf>
    <xf numFmtId="180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0" fontId="3" fillId="0" borderId="0" xfId="0" applyFont="1" applyAlignment="1" applyProtection="1">
      <alignment/>
      <protection locked="0"/>
    </xf>
    <xf numFmtId="180" fontId="0" fillId="0" borderId="0" xfId="0" applyNumberFormat="1" applyAlignment="1">
      <alignment/>
    </xf>
    <xf numFmtId="180" fontId="0" fillId="0" borderId="1" xfId="0" applyNumberFormat="1" applyBorder="1" applyAlignment="1">
      <alignment horizontal="center"/>
    </xf>
    <xf numFmtId="180" fontId="0" fillId="2" borderId="1" xfId="0" applyNumberFormat="1" applyFill="1" applyBorder="1" applyAlignment="1">
      <alignment/>
    </xf>
    <xf numFmtId="1" fontId="0" fillId="0" borderId="1" xfId="0" applyNumberFormat="1" applyBorder="1" applyAlignment="1">
      <alignment/>
    </xf>
    <xf numFmtId="1" fontId="0" fillId="0" borderId="0" xfId="0" applyNumberFormat="1" applyAlignment="1">
      <alignment/>
    </xf>
    <xf numFmtId="181" fontId="0" fillId="0" borderId="0" xfId="0" applyNumberFormat="1" applyAlignment="1">
      <alignment/>
    </xf>
    <xf numFmtId="181" fontId="0" fillId="0" borderId="1" xfId="0" applyNumberFormat="1" applyBorder="1" applyAlignment="1">
      <alignment/>
    </xf>
    <xf numFmtId="181" fontId="0" fillId="0" borderId="1" xfId="0" applyNumberFormat="1" applyFill="1" applyBorder="1" applyAlignment="1">
      <alignment/>
    </xf>
    <xf numFmtId="181" fontId="3" fillId="0" borderId="1" xfId="0" applyNumberFormat="1" applyFont="1" applyBorder="1" applyAlignment="1">
      <alignment/>
    </xf>
    <xf numFmtId="2" fontId="0" fillId="0" borderId="0" xfId="0" applyNumberFormat="1" applyAlignment="1" applyProtection="1">
      <alignment/>
      <protection locked="0"/>
    </xf>
    <xf numFmtId="180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181" fontId="0" fillId="2" borderId="1" xfId="0" applyNumberForma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80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181" fontId="0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 wrapText="1"/>
    </xf>
    <xf numFmtId="0" fontId="5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4" fontId="8" fillId="0" borderId="0" xfId="0" applyNumberFormat="1" applyFont="1" applyAlignment="1" applyProtection="1">
      <alignment/>
      <protection locked="0"/>
    </xf>
    <xf numFmtId="2" fontId="8" fillId="0" borderId="0" xfId="0" applyNumberFormat="1" applyFont="1" applyAlignment="1" applyProtection="1">
      <alignment/>
      <protection locked="0"/>
    </xf>
    <xf numFmtId="1" fontId="0" fillId="2" borderId="1" xfId="0" applyNumberFormat="1" applyFill="1" applyBorder="1" applyAlignment="1">
      <alignment/>
    </xf>
    <xf numFmtId="180" fontId="0" fillId="2" borderId="0" xfId="0" applyNumberFormat="1" applyFill="1" applyAlignment="1">
      <alignment/>
    </xf>
    <xf numFmtId="181" fontId="0" fillId="0" borderId="1" xfId="0" applyNumberFormat="1" applyBorder="1" applyAlignment="1">
      <alignment horizontal="center"/>
    </xf>
    <xf numFmtId="181" fontId="3" fillId="0" borderId="1" xfId="0" applyNumberFormat="1" applyFont="1" applyFill="1" applyBorder="1" applyAlignment="1">
      <alignment/>
    </xf>
    <xf numFmtId="181" fontId="0" fillId="0" borderId="0" xfId="0" applyNumberFormat="1" applyFont="1" applyAlignment="1">
      <alignment/>
    </xf>
    <xf numFmtId="181" fontId="0" fillId="0" borderId="1" xfId="0" applyNumberFormat="1" applyFont="1" applyFill="1" applyBorder="1" applyAlignment="1">
      <alignment/>
    </xf>
    <xf numFmtId="181" fontId="0" fillId="0" borderId="3" xfId="0" applyNumberFormat="1" applyFont="1" applyFill="1" applyBorder="1" applyAlignment="1">
      <alignment/>
    </xf>
    <xf numFmtId="181" fontId="0" fillId="0" borderId="1" xfId="0" applyNumberFormat="1" applyFont="1" applyFill="1" applyBorder="1" applyAlignment="1">
      <alignment horizontal="center"/>
    </xf>
    <xf numFmtId="181" fontId="0" fillId="0" borderId="3" xfId="0" applyNumberFormat="1" applyFont="1" applyFill="1" applyBorder="1" applyAlignment="1">
      <alignment horizontal="center"/>
    </xf>
    <xf numFmtId="181" fontId="0" fillId="0" borderId="3" xfId="0" applyNumberFormat="1" applyFont="1" applyBorder="1" applyAlignment="1">
      <alignment/>
    </xf>
    <xf numFmtId="181" fontId="3" fillId="0" borderId="3" xfId="0" applyNumberFormat="1" applyFont="1" applyBorder="1" applyAlignment="1">
      <alignment/>
    </xf>
    <xf numFmtId="181" fontId="3" fillId="0" borderId="3" xfId="0" applyNumberFormat="1" applyFont="1" applyFill="1" applyBorder="1" applyAlignment="1">
      <alignment/>
    </xf>
    <xf numFmtId="181" fontId="0" fillId="0" borderId="0" xfId="0" applyNumberFormat="1" applyFont="1" applyBorder="1" applyAlignment="1">
      <alignment/>
    </xf>
    <xf numFmtId="181" fontId="0" fillId="0" borderId="0" xfId="0" applyNumberFormat="1" applyFont="1" applyAlignment="1">
      <alignment/>
    </xf>
    <xf numFmtId="181" fontId="0" fillId="0" borderId="0" xfId="0" applyNumberFormat="1" applyFont="1" applyBorder="1" applyAlignment="1">
      <alignment/>
    </xf>
    <xf numFmtId="181" fontId="8" fillId="0" borderId="1" xfId="0" applyNumberFormat="1" applyFont="1" applyBorder="1" applyAlignment="1">
      <alignment/>
    </xf>
    <xf numFmtId="6" fontId="3" fillId="0" borderId="1" xfId="15" applyNumberFormat="1" applyFont="1" applyBorder="1" applyAlignment="1">
      <alignment/>
    </xf>
    <xf numFmtId="6" fontId="3" fillId="0" borderId="1" xfId="0" applyNumberFormat="1" applyFont="1" applyBorder="1" applyAlignment="1">
      <alignment/>
    </xf>
    <xf numFmtId="181" fontId="0" fillId="2" borderId="1" xfId="0" applyNumberFormat="1" applyFont="1" applyFill="1" applyBorder="1" applyAlignment="1">
      <alignment/>
    </xf>
    <xf numFmtId="0" fontId="0" fillId="0" borderId="1" xfId="0" applyFont="1" applyBorder="1" applyAlignment="1">
      <alignment horizontal="center" wrapText="1"/>
    </xf>
    <xf numFmtId="1" fontId="0" fillId="0" borderId="1" xfId="0" applyNumberFormat="1" applyBorder="1" applyAlignment="1">
      <alignment horizontal="center" wrapText="1"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3" fontId="9" fillId="0" borderId="1" xfId="0" applyNumberFormat="1" applyFont="1" applyBorder="1" applyAlignment="1">
      <alignment/>
    </xf>
    <xf numFmtId="0" fontId="9" fillId="0" borderId="4" xfId="0" applyFont="1" applyBorder="1" applyAlignment="1">
      <alignment/>
    </xf>
    <xf numFmtId="3" fontId="9" fillId="0" borderId="5" xfId="0" applyNumberFormat="1" applyFont="1" applyBorder="1" applyAlignment="1">
      <alignment/>
    </xf>
    <xf numFmtId="0" fontId="9" fillId="0" borderId="5" xfId="0" applyFont="1" applyBorder="1" applyAlignment="1">
      <alignment/>
    </xf>
    <xf numFmtId="0" fontId="9" fillId="0" borderId="6" xfId="0" applyFont="1" applyBorder="1" applyAlignment="1">
      <alignment/>
    </xf>
    <xf numFmtId="3" fontId="9" fillId="0" borderId="7" xfId="0" applyNumberFormat="1" applyFont="1" applyBorder="1" applyAlignment="1">
      <alignment/>
    </xf>
    <xf numFmtId="3" fontId="9" fillId="0" borderId="8" xfId="0" applyNumberFormat="1" applyFont="1" applyBorder="1" applyAlignment="1">
      <alignment/>
    </xf>
    <xf numFmtId="0" fontId="9" fillId="0" borderId="8" xfId="0" applyFont="1" applyBorder="1" applyAlignment="1">
      <alignment/>
    </xf>
    <xf numFmtId="3" fontId="9" fillId="0" borderId="9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1" xfId="0" applyBorder="1" applyAlignment="1">
      <alignment/>
    </xf>
    <xf numFmtId="0" fontId="0" fillId="0" borderId="5" xfId="0" applyBorder="1" applyAlignment="1">
      <alignment/>
    </xf>
    <xf numFmtId="0" fontId="12" fillId="0" borderId="5" xfId="0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6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4" xfId="0" applyFont="1" applyBorder="1" applyAlignment="1">
      <alignment horizontal="center" wrapText="1"/>
    </xf>
    <xf numFmtId="0" fontId="11" fillId="0" borderId="25" xfId="0" applyFont="1" applyBorder="1" applyAlignment="1">
      <alignment horizontal="center" wrapText="1"/>
    </xf>
    <xf numFmtId="0" fontId="0" fillId="0" borderId="1" xfId="0" applyBorder="1" applyAlignment="1" applyProtection="1">
      <alignment horizontal="center"/>
      <protection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" xfId="0" applyBorder="1" applyAlignment="1" applyProtection="1">
      <alignment/>
      <protection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 applyProtection="1">
      <alignment/>
      <protection/>
    </xf>
    <xf numFmtId="0" fontId="0" fillId="0" borderId="5" xfId="0" applyFont="1" applyBorder="1" applyAlignment="1">
      <alignment wrapText="1"/>
    </xf>
    <xf numFmtId="3" fontId="9" fillId="3" borderId="1" xfId="0" applyNumberFormat="1" applyFont="1" applyFill="1" applyBorder="1" applyAlignment="1">
      <alignment/>
    </xf>
    <xf numFmtId="180" fontId="0" fillId="0" borderId="1" xfId="0" applyNumberFormat="1" applyBorder="1" applyAlignment="1">
      <alignment horizontal="center"/>
    </xf>
    <xf numFmtId="180" fontId="4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42" fontId="0" fillId="0" borderId="0" xfId="0" applyNumberFormat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29" xfId="0" applyFont="1" applyBorder="1" applyAlignment="1">
      <alignment/>
    </xf>
    <xf numFmtId="14" fontId="9" fillId="0" borderId="29" xfId="0" applyNumberFormat="1" applyFont="1" applyBorder="1" applyAlignment="1">
      <alignment/>
    </xf>
    <xf numFmtId="3" fontId="9" fillId="0" borderId="30" xfId="0" applyNumberFormat="1" applyFont="1" applyBorder="1" applyAlignment="1">
      <alignment/>
    </xf>
    <xf numFmtId="42" fontId="9" fillId="0" borderId="5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3" fontId="9" fillId="0" borderId="6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5"/>
  <sheetViews>
    <sheetView workbookViewId="0" topLeftCell="A67">
      <selection activeCell="K6" sqref="K6"/>
    </sheetView>
  </sheetViews>
  <sheetFormatPr defaultColWidth="9.140625" defaultRowHeight="12.75"/>
  <cols>
    <col min="1" max="1" width="4.8515625" style="13" customWidth="1"/>
    <col min="2" max="2" width="4.7109375" style="13" customWidth="1"/>
    <col min="3" max="3" width="33.140625" style="9" customWidth="1"/>
    <col min="4" max="6" width="12.7109375" style="14" customWidth="1"/>
    <col min="7" max="7" width="12.7109375" style="9" customWidth="1"/>
    <col min="8" max="8" width="13.00390625" style="9" customWidth="1"/>
    <col min="9" max="16384" width="9.140625" style="9" customWidth="1"/>
  </cols>
  <sheetData>
    <row r="1" spans="1:8" ht="24.75" customHeight="1">
      <c r="A1" s="114" t="s">
        <v>323</v>
      </c>
      <c r="B1" s="113"/>
      <c r="C1" s="113"/>
      <c r="D1" s="15"/>
      <c r="E1" s="15"/>
      <c r="F1" s="15"/>
      <c r="G1" s="6"/>
      <c r="H1" s="6"/>
    </row>
    <row r="2" spans="1:8" ht="12.75">
      <c r="A2" s="113" t="s">
        <v>191</v>
      </c>
      <c r="B2" s="113"/>
      <c r="C2" s="113"/>
      <c r="D2" s="15"/>
      <c r="E2" s="15"/>
      <c r="F2" s="15"/>
      <c r="G2" s="6"/>
      <c r="H2" s="6"/>
    </row>
    <row r="3" spans="1:8" ht="25.5">
      <c r="A3" s="63" t="s">
        <v>0</v>
      </c>
      <c r="B3" s="63" t="s">
        <v>2</v>
      </c>
      <c r="C3" s="10"/>
      <c r="D3" s="15" t="s">
        <v>166</v>
      </c>
      <c r="E3" s="45" t="s">
        <v>219</v>
      </c>
      <c r="F3" s="45" t="s">
        <v>208</v>
      </c>
      <c r="G3" s="6" t="s">
        <v>301</v>
      </c>
      <c r="H3" s="6" t="s">
        <v>302</v>
      </c>
    </row>
    <row r="4" spans="1:8" ht="12.75">
      <c r="A4" s="12">
        <v>1032</v>
      </c>
      <c r="B4" s="12"/>
      <c r="C4" s="6" t="s">
        <v>34</v>
      </c>
      <c r="D4" s="15">
        <v>200000</v>
      </c>
      <c r="E4" s="15">
        <v>240204</v>
      </c>
      <c r="F4" s="15">
        <v>180000</v>
      </c>
      <c r="G4" s="15">
        <v>208687</v>
      </c>
      <c r="H4" s="15">
        <v>150000</v>
      </c>
    </row>
    <row r="5" spans="1:8" ht="12.75">
      <c r="A5" s="12">
        <v>2122</v>
      </c>
      <c r="B5" s="12"/>
      <c r="C5" s="6" t="s">
        <v>35</v>
      </c>
      <c r="D5" s="15">
        <v>6000</v>
      </c>
      <c r="E5" s="15">
        <v>2900</v>
      </c>
      <c r="F5" s="15">
        <v>6000</v>
      </c>
      <c r="G5" s="15">
        <v>11937</v>
      </c>
      <c r="H5" s="15">
        <v>12000</v>
      </c>
    </row>
    <row r="6" spans="1:8" ht="12.75">
      <c r="A6" s="12">
        <v>2141</v>
      </c>
      <c r="B6" s="12">
        <v>34</v>
      </c>
      <c r="C6" s="6" t="s">
        <v>92</v>
      </c>
      <c r="D6" s="15">
        <v>7000</v>
      </c>
      <c r="E6" s="15">
        <v>2282</v>
      </c>
      <c r="F6" s="15">
        <v>3000</v>
      </c>
      <c r="G6" s="15">
        <v>10355</v>
      </c>
      <c r="H6" s="15">
        <v>11000</v>
      </c>
    </row>
    <row r="7" spans="1:8" ht="12.75">
      <c r="A7" s="12">
        <v>2141</v>
      </c>
      <c r="B7" s="12">
        <v>36</v>
      </c>
      <c r="C7" s="6" t="s">
        <v>137</v>
      </c>
      <c r="D7" s="15">
        <v>2000</v>
      </c>
      <c r="E7" s="15">
        <v>466</v>
      </c>
      <c r="F7" s="15">
        <v>500</v>
      </c>
      <c r="G7" s="15">
        <v>0</v>
      </c>
      <c r="H7" s="15">
        <v>500</v>
      </c>
    </row>
    <row r="8" spans="1:8" ht="12.75">
      <c r="A8" s="12">
        <v>2141</v>
      </c>
      <c r="B8" s="12">
        <v>54</v>
      </c>
      <c r="C8" s="6" t="s">
        <v>174</v>
      </c>
      <c r="D8" s="15">
        <v>15000</v>
      </c>
      <c r="E8" s="15">
        <v>41156</v>
      </c>
      <c r="F8" s="15">
        <v>0</v>
      </c>
      <c r="G8" s="15">
        <v>0</v>
      </c>
      <c r="H8" s="15">
        <v>0</v>
      </c>
    </row>
    <row r="9" spans="1:8" ht="14.25" customHeight="1">
      <c r="A9" s="12">
        <v>2219</v>
      </c>
      <c r="B9" s="12">
        <v>29</v>
      </c>
      <c r="C9" s="11" t="s">
        <v>297</v>
      </c>
      <c r="D9" s="15">
        <v>115000</v>
      </c>
      <c r="E9" s="15">
        <v>142550</v>
      </c>
      <c r="F9" s="15">
        <v>142500</v>
      </c>
      <c r="G9" s="15">
        <v>88494</v>
      </c>
      <c r="H9" s="15">
        <v>120000</v>
      </c>
    </row>
    <row r="10" spans="1:8" ht="15.75" customHeight="1">
      <c r="A10" s="12">
        <v>2221</v>
      </c>
      <c r="B10" s="12"/>
      <c r="C10" s="6" t="s">
        <v>36</v>
      </c>
      <c r="D10" s="15">
        <v>3000</v>
      </c>
      <c r="E10" s="15">
        <v>1800</v>
      </c>
      <c r="F10" s="15">
        <v>2000</v>
      </c>
      <c r="G10" s="15">
        <v>1800</v>
      </c>
      <c r="H10" s="15">
        <v>8000</v>
      </c>
    </row>
    <row r="11" spans="1:8" ht="15.75" customHeight="1">
      <c r="A11" s="12">
        <v>2242</v>
      </c>
      <c r="B11" s="12"/>
      <c r="C11" s="6" t="s">
        <v>313</v>
      </c>
      <c r="D11" s="15">
        <v>0</v>
      </c>
      <c r="E11" s="15">
        <v>0</v>
      </c>
      <c r="F11" s="15">
        <v>0</v>
      </c>
      <c r="G11" s="15">
        <v>15503</v>
      </c>
      <c r="H11" s="15">
        <v>6000</v>
      </c>
    </row>
    <row r="12" spans="1:8" ht="12.75">
      <c r="A12" s="12">
        <v>2310</v>
      </c>
      <c r="B12" s="12">
        <v>3</v>
      </c>
      <c r="C12" s="6" t="s">
        <v>37</v>
      </c>
      <c r="D12" s="15">
        <v>23000</v>
      </c>
      <c r="E12" s="15">
        <v>94474</v>
      </c>
      <c r="F12" s="15">
        <v>40000</v>
      </c>
      <c r="G12" s="15">
        <v>37075</v>
      </c>
      <c r="H12" s="15">
        <v>40000</v>
      </c>
    </row>
    <row r="13" spans="1:8" ht="12.75">
      <c r="A13" s="12">
        <v>2310</v>
      </c>
      <c r="B13" s="12">
        <v>4</v>
      </c>
      <c r="C13" s="6" t="s">
        <v>108</v>
      </c>
      <c r="D13" s="15">
        <v>70600</v>
      </c>
      <c r="E13" s="15">
        <v>70600</v>
      </c>
      <c r="F13" s="15">
        <v>70600</v>
      </c>
      <c r="G13" s="15">
        <v>70600</v>
      </c>
      <c r="H13" s="15">
        <v>71900</v>
      </c>
    </row>
    <row r="14" spans="1:8" ht="12.75">
      <c r="A14" s="12">
        <v>2321</v>
      </c>
      <c r="B14" s="12">
        <v>1</v>
      </c>
      <c r="C14" s="6" t="s">
        <v>225</v>
      </c>
      <c r="D14" s="15">
        <v>3000</v>
      </c>
      <c r="E14" s="15">
        <v>2662</v>
      </c>
      <c r="F14" s="15">
        <v>3000</v>
      </c>
      <c r="G14" s="15">
        <v>2662</v>
      </c>
      <c r="H14" s="15">
        <v>3000</v>
      </c>
    </row>
    <row r="15" spans="1:8" ht="12.75">
      <c r="A15" s="12">
        <v>2341</v>
      </c>
      <c r="B15" s="12"/>
      <c r="C15" s="6" t="s">
        <v>38</v>
      </c>
      <c r="D15" s="15">
        <v>6500</v>
      </c>
      <c r="E15" s="15">
        <v>16035</v>
      </c>
      <c r="F15" s="15">
        <v>15000</v>
      </c>
      <c r="G15" s="15">
        <v>11745</v>
      </c>
      <c r="H15" s="15">
        <v>12000</v>
      </c>
    </row>
    <row r="16" spans="1:8" ht="12.75">
      <c r="A16" s="12">
        <v>3111</v>
      </c>
      <c r="B16" s="12"/>
      <c r="C16" s="6" t="s">
        <v>324</v>
      </c>
      <c r="D16" s="15">
        <v>20000</v>
      </c>
      <c r="E16" s="15">
        <v>0</v>
      </c>
      <c r="F16" s="15">
        <v>40000</v>
      </c>
      <c r="G16" s="15">
        <v>5897</v>
      </c>
      <c r="H16" s="15">
        <v>6000</v>
      </c>
    </row>
    <row r="17" spans="1:8" ht="12.75">
      <c r="A17" s="12">
        <v>3117</v>
      </c>
      <c r="B17" s="12"/>
      <c r="C17" s="6" t="s">
        <v>153</v>
      </c>
      <c r="D17" s="15">
        <v>0</v>
      </c>
      <c r="E17" s="15">
        <v>30147</v>
      </c>
      <c r="F17" s="15">
        <v>0</v>
      </c>
      <c r="G17" s="15">
        <v>0</v>
      </c>
      <c r="H17" s="15">
        <v>0</v>
      </c>
    </row>
    <row r="18" spans="1:8" ht="12.75">
      <c r="A18" s="12">
        <v>3117</v>
      </c>
      <c r="B18" s="12"/>
      <c r="C18" s="6" t="s">
        <v>138</v>
      </c>
      <c r="D18" s="15">
        <v>0</v>
      </c>
      <c r="E18" s="15">
        <v>27047</v>
      </c>
      <c r="F18" s="15">
        <v>0</v>
      </c>
      <c r="G18" s="15">
        <v>4395</v>
      </c>
      <c r="H18" s="15">
        <v>0</v>
      </c>
    </row>
    <row r="19" spans="1:8" ht="12.75">
      <c r="A19" s="12">
        <v>3231</v>
      </c>
      <c r="B19" s="12"/>
      <c r="C19" s="6" t="s">
        <v>226</v>
      </c>
      <c r="D19" s="15">
        <v>0</v>
      </c>
      <c r="E19" s="15">
        <v>6600</v>
      </c>
      <c r="F19" s="15">
        <v>6000</v>
      </c>
      <c r="G19" s="15">
        <v>6000</v>
      </c>
      <c r="H19" s="15">
        <v>6000</v>
      </c>
    </row>
    <row r="20" spans="1:8" ht="12.75">
      <c r="A20" s="12">
        <v>3239</v>
      </c>
      <c r="B20" s="12"/>
      <c r="C20" s="6" t="s">
        <v>227</v>
      </c>
      <c r="D20" s="15">
        <v>22100</v>
      </c>
      <c r="E20" s="15">
        <v>20400</v>
      </c>
      <c r="F20" s="15">
        <v>17000</v>
      </c>
      <c r="G20" s="15">
        <v>17000</v>
      </c>
      <c r="H20" s="15">
        <v>17000</v>
      </c>
    </row>
    <row r="21" spans="1:8" ht="12.75">
      <c r="A21" s="12">
        <v>3311</v>
      </c>
      <c r="B21" s="12">
        <v>45</v>
      </c>
      <c r="C21" s="6" t="s">
        <v>175</v>
      </c>
      <c r="D21" s="15">
        <v>20000</v>
      </c>
      <c r="E21" s="15">
        <v>3500</v>
      </c>
      <c r="F21" s="15">
        <v>15000</v>
      </c>
      <c r="G21" s="15">
        <v>14344</v>
      </c>
      <c r="H21" s="15">
        <v>15000</v>
      </c>
    </row>
    <row r="22" spans="1:8" ht="14.25" customHeight="1">
      <c r="A22" s="12">
        <v>3311</v>
      </c>
      <c r="B22" s="12">
        <v>46</v>
      </c>
      <c r="C22" s="6" t="s">
        <v>107</v>
      </c>
      <c r="D22" s="15">
        <v>15000</v>
      </c>
      <c r="E22" s="15">
        <v>13812</v>
      </c>
      <c r="F22" s="15">
        <v>12000</v>
      </c>
      <c r="G22" s="15">
        <v>11517</v>
      </c>
      <c r="H22" s="15">
        <v>27000</v>
      </c>
    </row>
    <row r="23" spans="1:8" ht="14.25" customHeight="1">
      <c r="A23" s="12">
        <v>3313</v>
      </c>
      <c r="B23" s="12"/>
      <c r="C23" s="6" t="s">
        <v>315</v>
      </c>
      <c r="D23" s="15">
        <v>0</v>
      </c>
      <c r="E23" s="15">
        <v>2484</v>
      </c>
      <c r="F23" s="15">
        <v>2500</v>
      </c>
      <c r="G23" s="15">
        <v>9577</v>
      </c>
      <c r="H23" s="15">
        <v>10000</v>
      </c>
    </row>
    <row r="24" spans="1:8" ht="18" customHeight="1">
      <c r="A24" s="12">
        <v>3314</v>
      </c>
      <c r="B24" s="12"/>
      <c r="C24" s="6" t="s">
        <v>39</v>
      </c>
      <c r="D24" s="15">
        <v>22000</v>
      </c>
      <c r="E24" s="15">
        <v>21000</v>
      </c>
      <c r="F24" s="15">
        <v>21000</v>
      </c>
      <c r="G24" s="15">
        <v>26080</v>
      </c>
      <c r="H24" s="15">
        <v>25000</v>
      </c>
    </row>
    <row r="25" spans="1:8" ht="18" customHeight="1">
      <c r="A25" s="12">
        <v>3314</v>
      </c>
      <c r="B25" s="12">
        <v>44</v>
      </c>
      <c r="C25" s="6" t="s">
        <v>228</v>
      </c>
      <c r="D25" s="15">
        <v>0</v>
      </c>
      <c r="E25" s="15">
        <v>1983</v>
      </c>
      <c r="F25" s="15">
        <v>2000</v>
      </c>
      <c r="G25" s="15">
        <v>3500</v>
      </c>
      <c r="H25" s="15">
        <v>0</v>
      </c>
    </row>
    <row r="26" spans="1:8" ht="12.75">
      <c r="A26" s="12">
        <v>3319</v>
      </c>
      <c r="B26" s="12">
        <v>32</v>
      </c>
      <c r="C26" s="6" t="s">
        <v>93</v>
      </c>
      <c r="D26" s="15">
        <v>6000</v>
      </c>
      <c r="E26" s="15">
        <v>7986</v>
      </c>
      <c r="F26" s="15">
        <v>8000</v>
      </c>
      <c r="G26" s="15">
        <v>7391</v>
      </c>
      <c r="H26" s="15">
        <v>8000</v>
      </c>
    </row>
    <row r="27" spans="1:8" ht="13.5" customHeight="1">
      <c r="A27" s="12">
        <v>3322</v>
      </c>
      <c r="B27" s="12"/>
      <c r="C27" s="6" t="s">
        <v>40</v>
      </c>
      <c r="D27" s="15">
        <v>10000</v>
      </c>
      <c r="E27" s="15">
        <v>23802</v>
      </c>
      <c r="F27" s="15">
        <v>20000</v>
      </c>
      <c r="G27" s="15">
        <v>8759</v>
      </c>
      <c r="H27" s="15">
        <v>10000</v>
      </c>
    </row>
    <row r="28" spans="1:8" ht="13.5" customHeight="1">
      <c r="A28" s="12">
        <v>3330</v>
      </c>
      <c r="B28" s="12"/>
      <c r="C28" s="6" t="s">
        <v>229</v>
      </c>
      <c r="D28" s="15">
        <v>0</v>
      </c>
      <c r="E28" s="15">
        <v>2080</v>
      </c>
      <c r="F28" s="15">
        <v>2000</v>
      </c>
      <c r="G28" s="15">
        <v>0</v>
      </c>
      <c r="H28" s="15">
        <v>0</v>
      </c>
    </row>
    <row r="29" spans="1:8" ht="13.5" customHeight="1">
      <c r="A29" s="12">
        <v>3330</v>
      </c>
      <c r="B29" s="12"/>
      <c r="C29" s="6" t="s">
        <v>332</v>
      </c>
      <c r="D29" s="15">
        <v>0</v>
      </c>
      <c r="E29" s="15">
        <v>0</v>
      </c>
      <c r="F29" s="15">
        <v>0</v>
      </c>
      <c r="G29" s="15">
        <v>0</v>
      </c>
      <c r="H29" s="16">
        <v>80000</v>
      </c>
    </row>
    <row r="30" spans="1:8" ht="12.75">
      <c r="A30" s="12">
        <v>3341</v>
      </c>
      <c r="B30" s="12">
        <v>14</v>
      </c>
      <c r="C30" s="6" t="s">
        <v>41</v>
      </c>
      <c r="D30" s="15">
        <v>2500</v>
      </c>
      <c r="E30" s="15">
        <v>9386</v>
      </c>
      <c r="F30" s="15">
        <v>10000</v>
      </c>
      <c r="G30" s="15">
        <v>9114</v>
      </c>
      <c r="H30" s="15">
        <v>10000</v>
      </c>
    </row>
    <row r="31" spans="1:8" ht="12.75">
      <c r="A31" s="12">
        <v>3341</v>
      </c>
      <c r="B31" s="12">
        <v>15</v>
      </c>
      <c r="C31" s="6" t="s">
        <v>42</v>
      </c>
      <c r="D31" s="15">
        <v>30000</v>
      </c>
      <c r="E31" s="15">
        <v>32380</v>
      </c>
      <c r="F31" s="15">
        <v>32500</v>
      </c>
      <c r="G31" s="15">
        <v>32380</v>
      </c>
      <c r="H31" s="15">
        <v>32500</v>
      </c>
    </row>
    <row r="32" spans="1:8" ht="12.75">
      <c r="A32" s="12">
        <v>3392</v>
      </c>
      <c r="B32" s="12"/>
      <c r="C32" s="6" t="s">
        <v>192</v>
      </c>
      <c r="D32" s="15">
        <v>6500</v>
      </c>
      <c r="E32" s="15">
        <v>10953</v>
      </c>
      <c r="F32" s="15">
        <v>8000</v>
      </c>
      <c r="G32" s="15">
        <v>6616</v>
      </c>
      <c r="H32" s="15">
        <v>8000</v>
      </c>
    </row>
    <row r="33" spans="1:8" ht="12.75">
      <c r="A33" s="12">
        <v>3392</v>
      </c>
      <c r="B33" s="12"/>
      <c r="C33" s="6" t="s">
        <v>316</v>
      </c>
      <c r="D33" s="15"/>
      <c r="E33" s="15"/>
      <c r="F33" s="15">
        <v>20000</v>
      </c>
      <c r="G33" s="15">
        <v>0</v>
      </c>
      <c r="H33" s="15"/>
    </row>
    <row r="34" spans="1:8" ht="12.75">
      <c r="A34" s="12">
        <v>3399</v>
      </c>
      <c r="B34" s="12"/>
      <c r="C34" s="6" t="s">
        <v>206</v>
      </c>
      <c r="D34" s="15">
        <v>3600</v>
      </c>
      <c r="E34" s="15">
        <v>0</v>
      </c>
      <c r="F34" s="15">
        <v>0</v>
      </c>
      <c r="G34" s="15">
        <v>0</v>
      </c>
      <c r="H34" s="15">
        <v>0</v>
      </c>
    </row>
    <row r="35" spans="1:8" ht="12.75">
      <c r="A35" s="12">
        <v>3399</v>
      </c>
      <c r="B35" s="12">
        <v>19</v>
      </c>
      <c r="C35" s="6" t="s">
        <v>94</v>
      </c>
      <c r="D35" s="15">
        <v>30000</v>
      </c>
      <c r="E35" s="15">
        <v>33917</v>
      </c>
      <c r="F35" s="15">
        <v>35000</v>
      </c>
      <c r="G35" s="15">
        <v>41839</v>
      </c>
      <c r="H35" s="15">
        <v>42000</v>
      </c>
    </row>
    <row r="36" spans="1:8" ht="12.75">
      <c r="A36" s="12">
        <v>3399</v>
      </c>
      <c r="B36" s="12">
        <v>20</v>
      </c>
      <c r="C36" s="6" t="s">
        <v>43</v>
      </c>
      <c r="D36" s="15">
        <v>5000</v>
      </c>
      <c r="E36" s="15">
        <v>5269</v>
      </c>
      <c r="F36" s="15">
        <v>5300</v>
      </c>
      <c r="G36" s="15">
        <v>7496</v>
      </c>
      <c r="H36" s="15">
        <v>7500</v>
      </c>
    </row>
    <row r="37" spans="1:8" ht="12.75">
      <c r="A37" s="12">
        <v>3399</v>
      </c>
      <c r="B37" s="12">
        <v>21</v>
      </c>
      <c r="C37" s="6" t="s">
        <v>44</v>
      </c>
      <c r="D37" s="15">
        <v>5500</v>
      </c>
      <c r="E37" s="15">
        <v>9650</v>
      </c>
      <c r="F37" s="15">
        <v>9800</v>
      </c>
      <c r="G37" s="15">
        <v>5950</v>
      </c>
      <c r="H37" s="15">
        <v>6000</v>
      </c>
    </row>
    <row r="38" spans="1:8" ht="12.75">
      <c r="A38" s="12">
        <v>3399</v>
      </c>
      <c r="B38" s="12">
        <v>22</v>
      </c>
      <c r="C38" s="6" t="s">
        <v>45</v>
      </c>
      <c r="D38" s="15">
        <v>20000</v>
      </c>
      <c r="E38" s="15">
        <v>23702</v>
      </c>
      <c r="F38" s="15">
        <v>24000</v>
      </c>
      <c r="G38" s="15">
        <v>24770</v>
      </c>
      <c r="H38" s="15">
        <v>25000</v>
      </c>
    </row>
    <row r="39" spans="1:8" ht="12.75">
      <c r="A39" s="12">
        <v>3399</v>
      </c>
      <c r="B39" s="12">
        <v>41</v>
      </c>
      <c r="C39" s="6" t="s">
        <v>96</v>
      </c>
      <c r="D39" s="15">
        <v>5500</v>
      </c>
      <c r="E39" s="15">
        <v>2790</v>
      </c>
      <c r="F39" s="15">
        <v>3000</v>
      </c>
      <c r="G39" s="15">
        <v>10322</v>
      </c>
      <c r="H39" s="15">
        <v>10500</v>
      </c>
    </row>
    <row r="40" spans="1:8" ht="15" customHeight="1">
      <c r="A40" s="12">
        <v>3399</v>
      </c>
      <c r="B40" s="12">
        <v>16</v>
      </c>
      <c r="C40" s="6" t="s">
        <v>46</v>
      </c>
      <c r="D40" s="15">
        <v>1000</v>
      </c>
      <c r="E40" s="15">
        <v>673</v>
      </c>
      <c r="F40" s="15">
        <v>800</v>
      </c>
      <c r="G40" s="15">
        <v>938</v>
      </c>
      <c r="H40" s="15">
        <v>1000</v>
      </c>
    </row>
    <row r="41" spans="1:8" ht="15" customHeight="1">
      <c r="A41" s="12">
        <v>3399</v>
      </c>
      <c r="B41" s="12">
        <v>43</v>
      </c>
      <c r="C41" s="6" t="s">
        <v>154</v>
      </c>
      <c r="D41" s="15">
        <v>2000</v>
      </c>
      <c r="E41" s="15">
        <v>2003</v>
      </c>
      <c r="F41" s="15">
        <v>0</v>
      </c>
      <c r="G41" s="15">
        <v>0</v>
      </c>
      <c r="H41" s="15">
        <v>0</v>
      </c>
    </row>
    <row r="42" spans="1:8" ht="15" customHeight="1">
      <c r="A42" s="12">
        <v>3399</v>
      </c>
      <c r="B42" s="12">
        <v>42</v>
      </c>
      <c r="C42" s="6" t="s">
        <v>99</v>
      </c>
      <c r="D42" s="15">
        <v>27000</v>
      </c>
      <c r="E42" s="15">
        <v>28028</v>
      </c>
      <c r="F42" s="15">
        <v>28000</v>
      </c>
      <c r="G42" s="15">
        <v>36069</v>
      </c>
      <c r="H42" s="15">
        <v>35000</v>
      </c>
    </row>
    <row r="43" spans="1:8" s="44" customFormat="1" ht="15" customHeight="1">
      <c r="A43" s="43">
        <v>3399</v>
      </c>
      <c r="B43" s="43">
        <v>52</v>
      </c>
      <c r="C43" s="11" t="s">
        <v>133</v>
      </c>
      <c r="D43" s="26">
        <v>0</v>
      </c>
      <c r="E43" s="26">
        <v>0</v>
      </c>
      <c r="F43" s="61">
        <v>4800</v>
      </c>
      <c r="G43" s="26">
        <v>4474</v>
      </c>
      <c r="H43" s="26">
        <v>5000</v>
      </c>
    </row>
    <row r="44" spans="1:8" ht="15" customHeight="1">
      <c r="A44" s="12">
        <v>3412</v>
      </c>
      <c r="B44" s="12"/>
      <c r="C44" s="6" t="s">
        <v>230</v>
      </c>
      <c r="D44" s="15">
        <v>0</v>
      </c>
      <c r="E44" s="15">
        <v>16335</v>
      </c>
      <c r="F44" s="15">
        <v>0</v>
      </c>
      <c r="G44" s="15">
        <v>0</v>
      </c>
      <c r="H44" s="15">
        <v>0</v>
      </c>
    </row>
    <row r="45" spans="1:8" ht="12.75">
      <c r="A45" s="12">
        <v>3419</v>
      </c>
      <c r="B45" s="12">
        <v>23</v>
      </c>
      <c r="C45" s="6" t="s">
        <v>47</v>
      </c>
      <c r="D45" s="15">
        <v>116100</v>
      </c>
      <c r="E45" s="15">
        <v>116079</v>
      </c>
      <c r="F45" s="15">
        <v>119500</v>
      </c>
      <c r="G45" s="15">
        <v>119434</v>
      </c>
      <c r="H45" s="16">
        <v>172410</v>
      </c>
    </row>
    <row r="46" spans="1:8" ht="12.75">
      <c r="A46" s="12">
        <v>3419</v>
      </c>
      <c r="B46" s="12">
        <v>23</v>
      </c>
      <c r="C46" s="6" t="s">
        <v>231</v>
      </c>
      <c r="D46" s="15">
        <v>9738</v>
      </c>
      <c r="E46" s="15">
        <v>9738</v>
      </c>
      <c r="F46" s="15">
        <v>0</v>
      </c>
      <c r="G46" s="15">
        <v>0</v>
      </c>
      <c r="H46" s="15">
        <v>0</v>
      </c>
    </row>
    <row r="47" spans="1:8" ht="12.75">
      <c r="A47" s="12">
        <v>3419</v>
      </c>
      <c r="B47" s="12">
        <v>24</v>
      </c>
      <c r="C47" s="6" t="s">
        <v>48</v>
      </c>
      <c r="D47" s="15">
        <v>30000</v>
      </c>
      <c r="E47" s="15">
        <v>20848</v>
      </c>
      <c r="F47" s="15">
        <v>22000</v>
      </c>
      <c r="G47" s="15">
        <v>37999</v>
      </c>
      <c r="H47" s="15">
        <v>20000</v>
      </c>
    </row>
    <row r="48" spans="1:8" ht="12.75">
      <c r="A48" s="12">
        <v>3419</v>
      </c>
      <c r="B48" s="12">
        <v>25</v>
      </c>
      <c r="C48" s="6" t="s">
        <v>317</v>
      </c>
      <c r="D48" s="15">
        <v>0</v>
      </c>
      <c r="E48" s="15">
        <v>0</v>
      </c>
      <c r="F48" s="15">
        <v>0</v>
      </c>
      <c r="G48" s="15">
        <v>0</v>
      </c>
      <c r="H48" s="15">
        <v>10000</v>
      </c>
    </row>
    <row r="49" spans="1:8" ht="12.75">
      <c r="A49" s="12">
        <v>3421</v>
      </c>
      <c r="B49" s="12"/>
      <c r="C49" s="6" t="s">
        <v>318</v>
      </c>
      <c r="D49" s="15">
        <v>0</v>
      </c>
      <c r="E49" s="15">
        <v>0</v>
      </c>
      <c r="F49" s="15">
        <v>0</v>
      </c>
      <c r="G49" s="15">
        <v>160</v>
      </c>
      <c r="H49" s="15">
        <v>0</v>
      </c>
    </row>
    <row r="50" spans="1:8" ht="12.75">
      <c r="A50" s="12">
        <v>3613</v>
      </c>
      <c r="B50" s="12"/>
      <c r="C50" s="6" t="s">
        <v>109</v>
      </c>
      <c r="D50" s="15">
        <v>180000</v>
      </c>
      <c r="E50" s="15">
        <v>157270</v>
      </c>
      <c r="F50" s="15">
        <v>158000</v>
      </c>
      <c r="G50" s="15">
        <v>77939</v>
      </c>
      <c r="H50" s="15">
        <v>132000</v>
      </c>
    </row>
    <row r="51" spans="1:8" ht="12.75">
      <c r="A51" s="12">
        <v>3631</v>
      </c>
      <c r="B51" s="12"/>
      <c r="C51" s="6" t="s">
        <v>49</v>
      </c>
      <c r="D51" s="15">
        <v>135000</v>
      </c>
      <c r="E51" s="15">
        <v>126216</v>
      </c>
      <c r="F51" s="15">
        <v>126000</v>
      </c>
      <c r="G51" s="15">
        <v>158556</v>
      </c>
      <c r="H51" s="15">
        <v>115000</v>
      </c>
    </row>
    <row r="52" spans="1:8" ht="12.75">
      <c r="A52" s="12">
        <v>3632</v>
      </c>
      <c r="B52" s="12"/>
      <c r="C52" s="6" t="s">
        <v>50</v>
      </c>
      <c r="D52" s="15">
        <v>36000</v>
      </c>
      <c r="E52" s="15">
        <v>43416</v>
      </c>
      <c r="F52" s="15">
        <v>45000</v>
      </c>
      <c r="G52" s="15">
        <v>30015</v>
      </c>
      <c r="H52" s="15">
        <v>35000</v>
      </c>
    </row>
    <row r="53" spans="1:8" ht="12.75">
      <c r="A53" s="12">
        <v>3639</v>
      </c>
      <c r="B53" s="12">
        <v>12</v>
      </c>
      <c r="C53" s="6" t="s">
        <v>51</v>
      </c>
      <c r="D53" s="15">
        <v>15000</v>
      </c>
      <c r="E53" s="15">
        <v>18366</v>
      </c>
      <c r="F53" s="15">
        <v>16700</v>
      </c>
      <c r="G53" s="15">
        <v>21238</v>
      </c>
      <c r="H53" s="15">
        <v>21000</v>
      </c>
    </row>
    <row r="54" spans="1:8" ht="15" customHeight="1">
      <c r="A54" s="12">
        <v>3639</v>
      </c>
      <c r="B54" s="12">
        <v>11</v>
      </c>
      <c r="C54" s="6" t="s">
        <v>127</v>
      </c>
      <c r="D54" s="15">
        <v>326000</v>
      </c>
      <c r="E54" s="15">
        <v>275374</v>
      </c>
      <c r="F54" s="15">
        <v>275500</v>
      </c>
      <c r="G54" s="15">
        <v>330179</v>
      </c>
      <c r="H54" s="15">
        <v>275000</v>
      </c>
    </row>
    <row r="55" spans="1:8" ht="15" customHeight="1">
      <c r="A55" s="12">
        <v>3639</v>
      </c>
      <c r="B55" s="12">
        <v>9</v>
      </c>
      <c r="C55" s="6" t="s">
        <v>241</v>
      </c>
      <c r="D55" s="15">
        <v>0</v>
      </c>
      <c r="E55" s="15">
        <v>11159</v>
      </c>
      <c r="F55" s="15">
        <v>1000</v>
      </c>
      <c r="G55" s="15">
        <v>0</v>
      </c>
      <c r="H55" s="15">
        <v>0</v>
      </c>
    </row>
    <row r="56" spans="1:8" ht="12.75">
      <c r="A56" s="12">
        <v>3639</v>
      </c>
      <c r="B56" s="12">
        <v>10</v>
      </c>
      <c r="C56" s="6" t="s">
        <v>176</v>
      </c>
      <c r="D56" s="15">
        <v>75000</v>
      </c>
      <c r="E56" s="15">
        <v>45949</v>
      </c>
      <c r="F56" s="15">
        <v>27200</v>
      </c>
      <c r="G56" s="15">
        <v>11342</v>
      </c>
      <c r="H56" s="15">
        <v>15000</v>
      </c>
    </row>
    <row r="57" spans="1:8" ht="12.75">
      <c r="A57" s="12">
        <v>3639</v>
      </c>
      <c r="B57" s="12">
        <v>47</v>
      </c>
      <c r="C57" s="6" t="s">
        <v>177</v>
      </c>
      <c r="D57" s="15">
        <v>1000</v>
      </c>
      <c r="E57" s="15">
        <v>1363</v>
      </c>
      <c r="F57" s="15">
        <v>2000</v>
      </c>
      <c r="G57" s="15">
        <v>3151</v>
      </c>
      <c r="H57" s="15">
        <v>4000</v>
      </c>
    </row>
    <row r="58" spans="1:8" ht="12.75">
      <c r="A58" s="12">
        <v>3639</v>
      </c>
      <c r="B58" s="12">
        <v>64</v>
      </c>
      <c r="C58" s="6" t="s">
        <v>295</v>
      </c>
      <c r="D58" s="15">
        <v>0</v>
      </c>
      <c r="E58" s="15">
        <v>1100</v>
      </c>
      <c r="F58" s="15">
        <v>20000</v>
      </c>
      <c r="G58" s="15">
        <v>285128</v>
      </c>
      <c r="H58" s="15">
        <v>0</v>
      </c>
    </row>
    <row r="59" spans="1:8" ht="12.75">
      <c r="A59" s="12">
        <v>3639</v>
      </c>
      <c r="B59" s="12">
        <v>48</v>
      </c>
      <c r="C59" s="6" t="s">
        <v>319</v>
      </c>
      <c r="D59" s="15">
        <v>20000</v>
      </c>
      <c r="E59" s="15">
        <v>9083</v>
      </c>
      <c r="F59" s="15">
        <v>10000</v>
      </c>
      <c r="G59" s="15">
        <v>8473</v>
      </c>
      <c r="H59" s="15">
        <v>6000</v>
      </c>
    </row>
    <row r="60" spans="1:8" ht="12.75">
      <c r="A60" s="12">
        <v>3639</v>
      </c>
      <c r="B60" s="12"/>
      <c r="C60" s="6" t="s">
        <v>320</v>
      </c>
      <c r="D60" s="15">
        <v>0</v>
      </c>
      <c r="E60" s="15">
        <v>0</v>
      </c>
      <c r="F60" s="15">
        <v>0</v>
      </c>
      <c r="G60" s="15">
        <v>19580</v>
      </c>
      <c r="H60" s="15">
        <v>0</v>
      </c>
    </row>
    <row r="61" spans="1:8" ht="12.75">
      <c r="A61" s="12">
        <v>3639</v>
      </c>
      <c r="B61" s="12">
        <v>50</v>
      </c>
      <c r="C61" s="6" t="s">
        <v>181</v>
      </c>
      <c r="D61" s="15">
        <v>20000</v>
      </c>
      <c r="E61" s="15">
        <v>27779</v>
      </c>
      <c r="F61" s="15">
        <v>30000</v>
      </c>
      <c r="G61" s="15">
        <v>83088</v>
      </c>
      <c r="H61" s="15">
        <v>28000</v>
      </c>
    </row>
    <row r="62" spans="1:8" ht="12.75">
      <c r="A62" s="12">
        <v>3721</v>
      </c>
      <c r="B62" s="12"/>
      <c r="C62" s="6" t="s">
        <v>119</v>
      </c>
      <c r="D62" s="15">
        <v>28000</v>
      </c>
      <c r="E62" s="15">
        <v>41416</v>
      </c>
      <c r="F62" s="15">
        <v>42000</v>
      </c>
      <c r="G62" s="15">
        <v>27337</v>
      </c>
      <c r="H62" s="15">
        <v>30000</v>
      </c>
    </row>
    <row r="63" spans="1:8" ht="12.75">
      <c r="A63" s="12">
        <v>3722</v>
      </c>
      <c r="B63" s="12">
        <v>17</v>
      </c>
      <c r="C63" s="6" t="s">
        <v>123</v>
      </c>
      <c r="D63" s="15">
        <v>220000</v>
      </c>
      <c r="E63" s="15">
        <v>214532</v>
      </c>
      <c r="F63" s="15">
        <v>215000</v>
      </c>
      <c r="G63" s="15">
        <v>244472</v>
      </c>
      <c r="H63" s="15">
        <v>260000</v>
      </c>
    </row>
    <row r="64" spans="1:8" ht="12.75">
      <c r="A64" s="12">
        <v>3722</v>
      </c>
      <c r="B64" s="12">
        <v>18</v>
      </c>
      <c r="C64" s="6" t="s">
        <v>124</v>
      </c>
      <c r="D64" s="15">
        <v>13000</v>
      </c>
      <c r="E64" s="15">
        <v>14172</v>
      </c>
      <c r="F64" s="15">
        <v>14500</v>
      </c>
      <c r="G64" s="15">
        <v>15575</v>
      </c>
      <c r="H64" s="15">
        <v>16500</v>
      </c>
    </row>
    <row r="65" spans="1:8" ht="12.75">
      <c r="A65" s="12">
        <v>3726</v>
      </c>
      <c r="B65" s="12"/>
      <c r="C65" s="6" t="s">
        <v>120</v>
      </c>
      <c r="D65" s="15">
        <v>12000</v>
      </c>
      <c r="E65" s="15">
        <v>14830</v>
      </c>
      <c r="F65" s="15">
        <v>15000</v>
      </c>
      <c r="G65" s="15">
        <v>15885</v>
      </c>
      <c r="H65" s="15">
        <v>17000</v>
      </c>
    </row>
    <row r="66" spans="1:8" ht="12.75">
      <c r="A66" s="12">
        <v>3725</v>
      </c>
      <c r="B66" s="12"/>
      <c r="C66" s="6" t="s">
        <v>121</v>
      </c>
      <c r="D66" s="15">
        <v>48000</v>
      </c>
      <c r="E66" s="15">
        <v>49877</v>
      </c>
      <c r="F66" s="15">
        <v>50000</v>
      </c>
      <c r="G66" s="15">
        <v>54805</v>
      </c>
      <c r="H66" s="15">
        <v>58000</v>
      </c>
    </row>
    <row r="67" spans="1:8" ht="12.75">
      <c r="A67" s="12">
        <v>3745</v>
      </c>
      <c r="B67" s="12"/>
      <c r="C67" s="6" t="s">
        <v>128</v>
      </c>
      <c r="D67" s="15">
        <v>140000</v>
      </c>
      <c r="E67" s="15">
        <v>105924</v>
      </c>
      <c r="F67" s="15">
        <v>108000</v>
      </c>
      <c r="G67" s="15">
        <v>237915</v>
      </c>
      <c r="H67" s="15">
        <v>190000</v>
      </c>
    </row>
    <row r="68" spans="1:8" ht="12.75">
      <c r="A68" s="12">
        <v>4356</v>
      </c>
      <c r="B68" s="12"/>
      <c r="C68" s="6" t="s">
        <v>122</v>
      </c>
      <c r="D68" s="15">
        <v>54700</v>
      </c>
      <c r="E68" s="15">
        <v>54700</v>
      </c>
      <c r="F68" s="15">
        <v>54700</v>
      </c>
      <c r="G68" s="15">
        <v>31100</v>
      </c>
      <c r="H68" s="15">
        <v>28400</v>
      </c>
    </row>
    <row r="69" spans="1:8" ht="12.75">
      <c r="A69" s="12">
        <v>4311</v>
      </c>
      <c r="B69" s="12"/>
      <c r="C69" s="6" t="s">
        <v>178</v>
      </c>
      <c r="D69" s="15">
        <v>2000</v>
      </c>
      <c r="E69" s="15">
        <v>2000</v>
      </c>
      <c r="F69" s="15">
        <v>2000</v>
      </c>
      <c r="G69" s="15">
        <v>2000</v>
      </c>
      <c r="H69" s="15">
        <v>2000</v>
      </c>
    </row>
    <row r="70" spans="1:8" ht="12.75">
      <c r="A70" s="12">
        <v>3525</v>
      </c>
      <c r="B70" s="12"/>
      <c r="C70" s="6" t="s">
        <v>125</v>
      </c>
      <c r="D70" s="15">
        <v>2000</v>
      </c>
      <c r="E70" s="15">
        <v>2000</v>
      </c>
      <c r="F70" s="15">
        <v>2000</v>
      </c>
      <c r="G70" s="15">
        <v>2000</v>
      </c>
      <c r="H70" s="15">
        <v>2000</v>
      </c>
    </row>
    <row r="71" spans="1:8" ht="12.75">
      <c r="A71" s="12">
        <v>4371</v>
      </c>
      <c r="B71" s="12"/>
      <c r="C71" s="6" t="s">
        <v>179</v>
      </c>
      <c r="D71" s="15">
        <v>3000</v>
      </c>
      <c r="E71" s="15">
        <v>3000</v>
      </c>
      <c r="F71" s="15">
        <v>3000</v>
      </c>
      <c r="G71" s="15">
        <v>3000</v>
      </c>
      <c r="H71" s="15">
        <v>3000</v>
      </c>
    </row>
    <row r="72" spans="1:8" ht="12.75">
      <c r="A72" s="12">
        <v>5212</v>
      </c>
      <c r="B72" s="12"/>
      <c r="C72" s="6" t="s">
        <v>182</v>
      </c>
      <c r="D72" s="15">
        <v>10000</v>
      </c>
      <c r="E72" s="15">
        <v>0</v>
      </c>
      <c r="F72" s="15">
        <v>20000</v>
      </c>
      <c r="G72" s="15">
        <v>0</v>
      </c>
      <c r="H72" s="15">
        <v>20000</v>
      </c>
    </row>
    <row r="73" spans="1:8" ht="15" customHeight="1">
      <c r="A73" s="12">
        <v>5512</v>
      </c>
      <c r="B73" s="12">
        <v>39</v>
      </c>
      <c r="C73" s="6" t="s">
        <v>245</v>
      </c>
      <c r="D73" s="15">
        <v>138000</v>
      </c>
      <c r="E73" s="15">
        <v>131821</v>
      </c>
      <c r="F73" s="15">
        <v>50000</v>
      </c>
      <c r="G73" s="15">
        <v>55906</v>
      </c>
      <c r="H73" s="15">
        <v>58000</v>
      </c>
    </row>
    <row r="74" spans="1:8" ht="15" customHeight="1">
      <c r="A74" s="12">
        <v>5512</v>
      </c>
      <c r="B74" s="12">
        <v>39</v>
      </c>
      <c r="C74" s="6" t="s">
        <v>244</v>
      </c>
      <c r="D74" s="15"/>
      <c r="E74" s="15"/>
      <c r="F74" s="15">
        <v>70000</v>
      </c>
      <c r="G74" s="15">
        <v>10695</v>
      </c>
      <c r="H74" s="15">
        <v>0</v>
      </c>
    </row>
    <row r="75" spans="1:8" ht="15" customHeight="1">
      <c r="A75" s="12">
        <v>5512</v>
      </c>
      <c r="B75" s="12">
        <v>39</v>
      </c>
      <c r="C75" s="6" t="s">
        <v>330</v>
      </c>
      <c r="D75" s="15"/>
      <c r="E75" s="15"/>
      <c r="F75" s="15">
        <v>60000</v>
      </c>
      <c r="G75" s="15">
        <v>53659</v>
      </c>
      <c r="H75" s="15">
        <v>120000</v>
      </c>
    </row>
    <row r="76" spans="1:8" ht="15" customHeight="1">
      <c r="A76" s="12">
        <v>5512</v>
      </c>
      <c r="B76" s="12">
        <v>37</v>
      </c>
      <c r="C76" s="6" t="s">
        <v>242</v>
      </c>
      <c r="D76" s="15">
        <v>10000</v>
      </c>
      <c r="E76" s="15">
        <v>4022</v>
      </c>
      <c r="F76" s="15">
        <v>5000</v>
      </c>
      <c r="G76" s="15">
        <v>396</v>
      </c>
      <c r="H76" s="15">
        <v>6000</v>
      </c>
    </row>
    <row r="77" spans="1:8" ht="15" customHeight="1">
      <c r="A77" s="12">
        <v>5512</v>
      </c>
      <c r="B77" s="12">
        <v>37</v>
      </c>
      <c r="C77" s="6" t="s">
        <v>321</v>
      </c>
      <c r="D77" s="15"/>
      <c r="E77" s="15"/>
      <c r="F77" s="15">
        <v>55000</v>
      </c>
      <c r="G77" s="15">
        <v>20877</v>
      </c>
      <c r="H77" s="15">
        <v>20000</v>
      </c>
    </row>
    <row r="78" spans="1:8" ht="15" customHeight="1">
      <c r="A78" s="12">
        <v>5512</v>
      </c>
      <c r="B78" s="12">
        <v>38</v>
      </c>
      <c r="C78" s="6" t="s">
        <v>183</v>
      </c>
      <c r="D78" s="15">
        <v>22000</v>
      </c>
      <c r="E78" s="15">
        <v>19078</v>
      </c>
      <c r="F78" s="15">
        <v>26500</v>
      </c>
      <c r="G78" s="15">
        <v>25850</v>
      </c>
      <c r="H78" s="15">
        <v>33000</v>
      </c>
    </row>
    <row r="79" spans="1:8" ht="12.75">
      <c r="A79" s="12">
        <v>6112</v>
      </c>
      <c r="B79" s="12"/>
      <c r="C79" s="6" t="s">
        <v>193</v>
      </c>
      <c r="D79" s="15">
        <v>715000</v>
      </c>
      <c r="E79" s="15">
        <v>727613</v>
      </c>
      <c r="F79" s="33">
        <v>747000</v>
      </c>
      <c r="G79" s="15">
        <v>761611</v>
      </c>
      <c r="H79" s="15">
        <v>867600</v>
      </c>
    </row>
    <row r="80" spans="1:8" ht="12.75">
      <c r="A80" s="12">
        <v>6115</v>
      </c>
      <c r="B80" s="12">
        <v>98193</v>
      </c>
      <c r="C80" s="6" t="s">
        <v>322</v>
      </c>
      <c r="D80" s="15">
        <v>0</v>
      </c>
      <c r="E80" s="15">
        <v>0</v>
      </c>
      <c r="F80" s="15">
        <v>0</v>
      </c>
      <c r="G80" s="15">
        <v>39986</v>
      </c>
      <c r="H80" s="15">
        <v>0</v>
      </c>
    </row>
    <row r="81" spans="1:8" ht="12.75">
      <c r="A81" s="12">
        <v>6310</v>
      </c>
      <c r="B81" s="12"/>
      <c r="C81" s="6" t="s">
        <v>184</v>
      </c>
      <c r="D81" s="15">
        <v>2000</v>
      </c>
      <c r="E81" s="15">
        <v>1908</v>
      </c>
      <c r="F81" s="15">
        <v>2000</v>
      </c>
      <c r="G81" s="15">
        <v>2233</v>
      </c>
      <c r="H81" s="15">
        <v>2500</v>
      </c>
    </row>
    <row r="82" spans="1:8" ht="12.75">
      <c r="A82" s="12">
        <v>6320</v>
      </c>
      <c r="B82" s="12"/>
      <c r="C82" s="6" t="s">
        <v>185</v>
      </c>
      <c r="D82" s="15">
        <v>18500</v>
      </c>
      <c r="E82" s="15">
        <v>18467</v>
      </c>
      <c r="F82" s="15">
        <v>19500</v>
      </c>
      <c r="G82" s="15">
        <v>17036</v>
      </c>
      <c r="H82" s="15">
        <v>17100</v>
      </c>
    </row>
    <row r="83" spans="1:8" ht="12.75">
      <c r="A83" s="12">
        <v>6399</v>
      </c>
      <c r="B83" s="12"/>
      <c r="C83" s="6" t="s">
        <v>186</v>
      </c>
      <c r="D83" s="15">
        <v>215840</v>
      </c>
      <c r="E83" s="15">
        <v>218120</v>
      </c>
      <c r="F83" s="15">
        <v>178220</v>
      </c>
      <c r="G83" s="15">
        <v>178220</v>
      </c>
      <c r="H83" s="15">
        <v>241870</v>
      </c>
    </row>
    <row r="84" spans="1:8" ht="12.75">
      <c r="A84" s="12">
        <v>6330</v>
      </c>
      <c r="B84" s="12"/>
      <c r="C84" s="6" t="s">
        <v>187</v>
      </c>
      <c r="D84" s="15">
        <v>0</v>
      </c>
      <c r="E84" s="15">
        <v>160000</v>
      </c>
      <c r="F84" s="15">
        <v>0</v>
      </c>
      <c r="G84" s="15">
        <v>180000</v>
      </c>
      <c r="H84" s="15">
        <v>0</v>
      </c>
    </row>
    <row r="85" spans="1:8" ht="12.75">
      <c r="A85" s="12">
        <v>6171</v>
      </c>
      <c r="B85" s="12">
        <v>6</v>
      </c>
      <c r="C85" s="6" t="s">
        <v>298</v>
      </c>
      <c r="D85" s="15">
        <v>43000</v>
      </c>
      <c r="E85" s="15">
        <v>39585</v>
      </c>
      <c r="F85" s="15">
        <f>'§6171'!F8</f>
        <v>55000</v>
      </c>
      <c r="G85" s="15">
        <v>49476</v>
      </c>
      <c r="H85" s="15">
        <v>63000</v>
      </c>
    </row>
    <row r="86" spans="1:8" ht="12.75">
      <c r="A86" s="12">
        <v>6171</v>
      </c>
      <c r="B86" s="12">
        <v>5</v>
      </c>
      <c r="C86" s="6" t="s">
        <v>188</v>
      </c>
      <c r="D86" s="15">
        <v>791500</v>
      </c>
      <c r="E86" s="15">
        <v>798224</v>
      </c>
      <c r="F86" s="15">
        <f>'§6171'!F29</f>
        <v>815900</v>
      </c>
      <c r="G86" s="15">
        <v>854978</v>
      </c>
      <c r="H86" s="15">
        <v>920500</v>
      </c>
    </row>
    <row r="87" spans="1:8" ht="12.75">
      <c r="A87" s="12">
        <v>6171</v>
      </c>
      <c r="B87" s="12">
        <v>58</v>
      </c>
      <c r="C87" s="19" t="s">
        <v>233</v>
      </c>
      <c r="D87" s="15">
        <v>0</v>
      </c>
      <c r="E87" s="15">
        <v>119128</v>
      </c>
      <c r="F87" s="15">
        <v>0</v>
      </c>
      <c r="G87" s="15">
        <v>0</v>
      </c>
      <c r="H87" s="15">
        <v>0</v>
      </c>
    </row>
    <row r="88" spans="1:8" ht="12.75">
      <c r="A88" s="12"/>
      <c r="B88" s="12"/>
      <c r="C88" s="5" t="s">
        <v>189</v>
      </c>
      <c r="D88" s="17">
        <f>SUM(D4:D87)</f>
        <v>4157178</v>
      </c>
      <c r="E88" s="17">
        <f>SUM(E4:E87)</f>
        <v>4555213</v>
      </c>
      <c r="F88" s="17">
        <f>SUM(F4:F87)</f>
        <v>4252520</v>
      </c>
      <c r="G88" s="17">
        <f>SUM(G4:G87)</f>
        <v>4824580</v>
      </c>
      <c r="H88" s="17">
        <f>SUM(H4:H87)</f>
        <v>4630780</v>
      </c>
    </row>
    <row r="89" spans="1:8" ht="12.75">
      <c r="A89" s="12">
        <v>2221</v>
      </c>
      <c r="B89" s="12"/>
      <c r="C89" s="19" t="s">
        <v>157</v>
      </c>
      <c r="D89" s="15">
        <v>100000</v>
      </c>
      <c r="E89" s="15">
        <v>0</v>
      </c>
      <c r="F89" s="15">
        <v>140000</v>
      </c>
      <c r="G89" s="15">
        <v>0</v>
      </c>
      <c r="H89" s="15">
        <v>100000</v>
      </c>
    </row>
    <row r="90" spans="1:8" ht="12.75">
      <c r="A90" s="12">
        <v>2221</v>
      </c>
      <c r="B90" s="12"/>
      <c r="C90" s="19" t="s">
        <v>347</v>
      </c>
      <c r="D90" s="15">
        <v>0</v>
      </c>
      <c r="E90" s="15">
        <v>0</v>
      </c>
      <c r="F90" s="15">
        <v>0</v>
      </c>
      <c r="G90" s="15">
        <v>0</v>
      </c>
      <c r="H90" s="15">
        <v>50000</v>
      </c>
    </row>
    <row r="91" spans="1:8" ht="12.75">
      <c r="A91" s="12">
        <v>3745</v>
      </c>
      <c r="B91" s="12">
        <v>69</v>
      </c>
      <c r="C91" s="6" t="s">
        <v>156</v>
      </c>
      <c r="D91" s="15">
        <v>40000</v>
      </c>
      <c r="E91" s="15">
        <v>40163</v>
      </c>
      <c r="F91" s="15">
        <v>0</v>
      </c>
      <c r="G91" s="15">
        <v>89</v>
      </c>
      <c r="H91" s="15">
        <v>0</v>
      </c>
    </row>
    <row r="92" spans="1:8" ht="12.75">
      <c r="A92" s="12">
        <v>3745</v>
      </c>
      <c r="B92" s="12">
        <v>85</v>
      </c>
      <c r="C92" s="6" t="s">
        <v>243</v>
      </c>
      <c r="D92" s="15">
        <v>0</v>
      </c>
      <c r="E92" s="15">
        <v>0</v>
      </c>
      <c r="F92" s="15">
        <v>100000</v>
      </c>
      <c r="G92" s="15">
        <v>27572</v>
      </c>
      <c r="H92" s="15">
        <v>0</v>
      </c>
    </row>
    <row r="93" spans="1:8" ht="12.75">
      <c r="A93" s="12">
        <v>3117</v>
      </c>
      <c r="B93" s="12">
        <v>60</v>
      </c>
      <c r="C93" s="6" t="s">
        <v>325</v>
      </c>
      <c r="D93" s="15">
        <v>2018161</v>
      </c>
      <c r="E93" s="15">
        <v>1571411</v>
      </c>
      <c r="F93" s="15">
        <v>15000</v>
      </c>
      <c r="G93" s="15">
        <v>86979</v>
      </c>
      <c r="H93" s="15">
        <v>0</v>
      </c>
    </row>
    <row r="94" spans="1:8" ht="12.75">
      <c r="A94" s="12">
        <v>3392</v>
      </c>
      <c r="B94" s="12"/>
      <c r="C94" s="6" t="s">
        <v>194</v>
      </c>
      <c r="D94" s="15">
        <v>20000</v>
      </c>
      <c r="E94" s="15">
        <v>87825</v>
      </c>
      <c r="F94" s="15">
        <v>0</v>
      </c>
      <c r="G94" s="15">
        <v>0</v>
      </c>
      <c r="H94" s="15">
        <v>0</v>
      </c>
    </row>
    <row r="95" spans="1:8" ht="12.75">
      <c r="A95" s="12">
        <v>2321</v>
      </c>
      <c r="B95" s="12">
        <v>68</v>
      </c>
      <c r="C95" s="11" t="s">
        <v>234</v>
      </c>
      <c r="D95" s="15">
        <v>0</v>
      </c>
      <c r="E95" s="15">
        <v>0</v>
      </c>
      <c r="F95" s="15">
        <v>500000</v>
      </c>
      <c r="G95" s="15">
        <v>184000</v>
      </c>
      <c r="H95" s="15">
        <v>0</v>
      </c>
    </row>
    <row r="96" spans="1:8" s="44" customFormat="1" ht="12.75">
      <c r="A96" s="43">
        <v>2321</v>
      </c>
      <c r="B96" s="43">
        <v>84</v>
      </c>
      <c r="C96" s="6" t="s">
        <v>333</v>
      </c>
      <c r="D96" s="26">
        <v>600000</v>
      </c>
      <c r="E96" s="26">
        <v>3000</v>
      </c>
      <c r="F96" s="26">
        <v>600000</v>
      </c>
      <c r="G96" s="26">
        <v>0</v>
      </c>
      <c r="H96" s="26">
        <v>600000</v>
      </c>
    </row>
    <row r="97" spans="1:8" ht="12.75">
      <c r="A97" s="12">
        <v>2321</v>
      </c>
      <c r="B97" s="12">
        <v>2</v>
      </c>
      <c r="C97" s="6" t="s">
        <v>236</v>
      </c>
      <c r="D97" s="15">
        <v>0</v>
      </c>
      <c r="E97" s="15">
        <v>0</v>
      </c>
      <c r="F97" s="15">
        <v>50000</v>
      </c>
      <c r="G97" s="15">
        <v>0</v>
      </c>
      <c r="H97" s="15">
        <v>70000</v>
      </c>
    </row>
    <row r="98" spans="1:8" ht="12.75">
      <c r="A98" s="12">
        <v>2321</v>
      </c>
      <c r="B98" s="12"/>
      <c r="C98" s="6" t="s">
        <v>416</v>
      </c>
      <c r="D98" s="15">
        <v>0</v>
      </c>
      <c r="E98" s="15">
        <v>0</v>
      </c>
      <c r="F98" s="15">
        <v>0</v>
      </c>
      <c r="G98" s="15">
        <v>0</v>
      </c>
      <c r="H98" s="16">
        <v>630000</v>
      </c>
    </row>
    <row r="99" spans="1:8" ht="12.75">
      <c r="A99" s="12">
        <v>3391</v>
      </c>
      <c r="B99" s="12"/>
      <c r="C99" s="6" t="s">
        <v>102</v>
      </c>
      <c r="D99" s="15">
        <v>70000</v>
      </c>
      <c r="E99" s="15">
        <v>54406</v>
      </c>
      <c r="F99" s="15">
        <v>0</v>
      </c>
      <c r="G99" s="15">
        <v>0</v>
      </c>
      <c r="H99" s="15">
        <v>25000</v>
      </c>
    </row>
    <row r="100" spans="1:8" ht="12.75">
      <c r="A100" s="12">
        <v>2310</v>
      </c>
      <c r="B100" s="12">
        <v>4</v>
      </c>
      <c r="C100" s="6" t="s">
        <v>331</v>
      </c>
      <c r="D100" s="15">
        <v>0</v>
      </c>
      <c r="E100" s="15">
        <v>0</v>
      </c>
      <c r="F100" s="15">
        <v>240000</v>
      </c>
      <c r="G100" s="15">
        <v>472749</v>
      </c>
      <c r="H100" s="15">
        <v>0</v>
      </c>
    </row>
    <row r="101" spans="1:8" ht="12.75">
      <c r="A101" s="12">
        <v>3745</v>
      </c>
      <c r="B101" s="12">
        <v>86</v>
      </c>
      <c r="C101" s="6" t="s">
        <v>155</v>
      </c>
      <c r="D101" s="15">
        <v>25000</v>
      </c>
      <c r="E101" s="15">
        <v>0</v>
      </c>
      <c r="F101" s="15">
        <v>100000</v>
      </c>
      <c r="G101" s="15">
        <v>0</v>
      </c>
      <c r="H101" s="15">
        <v>25000</v>
      </c>
    </row>
    <row r="102" spans="1:8" ht="12.75">
      <c r="A102" s="12">
        <v>3745</v>
      </c>
      <c r="B102" s="12"/>
      <c r="C102" s="6" t="s">
        <v>343</v>
      </c>
      <c r="D102" s="15">
        <v>0</v>
      </c>
      <c r="E102" s="15">
        <v>0</v>
      </c>
      <c r="F102" s="15">
        <v>0</v>
      </c>
      <c r="G102" s="15">
        <v>0</v>
      </c>
      <c r="H102" s="15">
        <v>500000</v>
      </c>
    </row>
    <row r="103" spans="1:8" ht="12.75">
      <c r="A103" s="12">
        <v>3639</v>
      </c>
      <c r="B103" s="12">
        <v>56</v>
      </c>
      <c r="C103" s="6" t="s">
        <v>334</v>
      </c>
      <c r="D103" s="15">
        <v>40000</v>
      </c>
      <c r="E103" s="15">
        <v>83564</v>
      </c>
      <c r="F103" s="15">
        <v>74000</v>
      </c>
      <c r="G103" s="15">
        <v>0</v>
      </c>
      <c r="H103" s="15">
        <v>70000</v>
      </c>
    </row>
    <row r="104" spans="1:8" ht="12.75">
      <c r="A104" s="12">
        <v>3639</v>
      </c>
      <c r="B104" s="12"/>
      <c r="C104" s="6" t="s">
        <v>342</v>
      </c>
      <c r="D104" s="15">
        <v>0</v>
      </c>
      <c r="E104" s="15">
        <v>0</v>
      </c>
      <c r="F104" s="15">
        <v>0</v>
      </c>
      <c r="G104" s="15">
        <v>0</v>
      </c>
      <c r="H104" s="15">
        <v>140000</v>
      </c>
    </row>
    <row r="105" spans="1:8" ht="12.75">
      <c r="A105" s="12"/>
      <c r="B105" s="12"/>
      <c r="C105" s="6" t="s">
        <v>415</v>
      </c>
      <c r="D105" s="15"/>
      <c r="E105" s="15"/>
      <c r="F105" s="15"/>
      <c r="G105" s="15"/>
      <c r="H105" s="16">
        <v>210125</v>
      </c>
    </row>
    <row r="106" spans="1:8" ht="12.75">
      <c r="A106" s="12">
        <v>3639</v>
      </c>
      <c r="B106" s="12">
        <v>10</v>
      </c>
      <c r="C106" s="6" t="s">
        <v>344</v>
      </c>
      <c r="D106" s="15">
        <v>0</v>
      </c>
      <c r="E106" s="15">
        <v>0</v>
      </c>
      <c r="F106" s="15">
        <v>0</v>
      </c>
      <c r="G106" s="15">
        <v>0</v>
      </c>
      <c r="H106" s="15">
        <v>150000</v>
      </c>
    </row>
    <row r="107" spans="1:8" ht="12.75">
      <c r="A107" s="12">
        <v>3392</v>
      </c>
      <c r="B107" s="12"/>
      <c r="C107" s="6" t="s">
        <v>345</v>
      </c>
      <c r="D107" s="15">
        <v>0</v>
      </c>
      <c r="E107" s="15">
        <v>0</v>
      </c>
      <c r="F107" s="15">
        <v>0</v>
      </c>
      <c r="G107" s="15">
        <v>0</v>
      </c>
      <c r="H107" s="15">
        <v>150000</v>
      </c>
    </row>
    <row r="108" spans="1:8" ht="12.75">
      <c r="A108" s="12">
        <v>3726</v>
      </c>
      <c r="B108" s="12"/>
      <c r="C108" s="6" t="s">
        <v>346</v>
      </c>
      <c r="D108" s="15">
        <v>0</v>
      </c>
      <c r="E108" s="15">
        <v>0</v>
      </c>
      <c r="F108" s="15">
        <v>0</v>
      </c>
      <c r="G108" s="15">
        <v>0</v>
      </c>
      <c r="H108" s="15">
        <v>500000</v>
      </c>
    </row>
    <row r="109" spans="1:8" ht="12.75">
      <c r="A109" s="12">
        <v>3111</v>
      </c>
      <c r="B109" s="12"/>
      <c r="C109" s="6" t="s">
        <v>341</v>
      </c>
      <c r="D109" s="15">
        <v>0</v>
      </c>
      <c r="E109" s="15">
        <v>0</v>
      </c>
      <c r="F109" s="15">
        <v>0</v>
      </c>
      <c r="G109" s="15">
        <v>0</v>
      </c>
      <c r="H109" s="15">
        <v>400000</v>
      </c>
    </row>
    <row r="110" spans="1:8" ht="12.75">
      <c r="A110" s="12">
        <v>3117</v>
      </c>
      <c r="B110" s="12">
        <v>67</v>
      </c>
      <c r="C110" s="6" t="s">
        <v>204</v>
      </c>
      <c r="D110" s="15">
        <v>322525</v>
      </c>
      <c r="E110" s="15">
        <v>8655</v>
      </c>
      <c r="F110" s="15">
        <v>266000</v>
      </c>
      <c r="G110" s="15">
        <v>345175</v>
      </c>
      <c r="H110" s="15">
        <v>0</v>
      </c>
    </row>
    <row r="111" spans="1:8" ht="12.75">
      <c r="A111" s="12">
        <v>3117</v>
      </c>
      <c r="B111" s="12">
        <v>87</v>
      </c>
      <c r="C111" s="6" t="s">
        <v>335</v>
      </c>
      <c r="D111" s="26">
        <v>0</v>
      </c>
      <c r="E111" s="15">
        <v>0</v>
      </c>
      <c r="F111" s="15">
        <v>100000</v>
      </c>
      <c r="G111" s="15">
        <v>105212</v>
      </c>
      <c r="H111" s="15">
        <v>150000</v>
      </c>
    </row>
    <row r="112" spans="1:8" ht="12.75">
      <c r="A112" s="12">
        <v>1032</v>
      </c>
      <c r="B112" s="12"/>
      <c r="C112" s="6" t="s">
        <v>414</v>
      </c>
      <c r="D112" s="26">
        <v>46000</v>
      </c>
      <c r="E112" s="15">
        <v>40076</v>
      </c>
      <c r="F112" s="15">
        <v>0</v>
      </c>
      <c r="G112" s="15">
        <v>0</v>
      </c>
      <c r="H112" s="15">
        <v>0</v>
      </c>
    </row>
    <row r="113" spans="1:8" ht="12.75">
      <c r="A113" s="12">
        <v>3613</v>
      </c>
      <c r="B113" s="12">
        <v>88</v>
      </c>
      <c r="C113" s="6" t="s">
        <v>235</v>
      </c>
      <c r="D113" s="15">
        <v>0</v>
      </c>
      <c r="E113" s="15">
        <v>0</v>
      </c>
      <c r="F113" s="15">
        <v>100000</v>
      </c>
      <c r="G113" s="15">
        <v>201582</v>
      </c>
      <c r="H113" s="15">
        <v>5000</v>
      </c>
    </row>
    <row r="114" spans="1:8" ht="12.75">
      <c r="A114" s="12">
        <v>3639</v>
      </c>
      <c r="B114" s="12">
        <v>11</v>
      </c>
      <c r="C114" s="6" t="s">
        <v>299</v>
      </c>
      <c r="D114" s="15">
        <v>26000</v>
      </c>
      <c r="E114" s="15">
        <v>0</v>
      </c>
      <c r="F114" s="15">
        <v>1100000</v>
      </c>
      <c r="G114" s="15">
        <v>1237450</v>
      </c>
      <c r="H114" s="15">
        <v>0</v>
      </c>
    </row>
    <row r="115" spans="1:8" ht="12.75">
      <c r="A115" s="12">
        <v>3639</v>
      </c>
      <c r="B115" s="12">
        <v>11</v>
      </c>
      <c r="C115" s="6" t="s">
        <v>336</v>
      </c>
      <c r="D115" s="15">
        <v>0</v>
      </c>
      <c r="E115" s="15">
        <v>0</v>
      </c>
      <c r="F115" s="15">
        <v>0</v>
      </c>
      <c r="G115" s="15">
        <v>0</v>
      </c>
      <c r="H115" s="15">
        <v>250000</v>
      </c>
    </row>
    <row r="116" spans="1:8" ht="12.75">
      <c r="A116" s="12">
        <v>2219</v>
      </c>
      <c r="B116" s="12"/>
      <c r="C116" s="6" t="s">
        <v>195</v>
      </c>
      <c r="D116" s="15">
        <v>260000</v>
      </c>
      <c r="E116" s="15">
        <v>0</v>
      </c>
      <c r="F116" s="15">
        <v>0</v>
      </c>
      <c r="G116" s="15">
        <v>0</v>
      </c>
      <c r="H116" s="15">
        <v>0</v>
      </c>
    </row>
    <row r="117" spans="1:8" ht="12.75">
      <c r="A117" s="12">
        <v>3631</v>
      </c>
      <c r="B117" s="12">
        <v>71</v>
      </c>
      <c r="C117" s="6" t="s">
        <v>196</v>
      </c>
      <c r="D117" s="15">
        <v>46500</v>
      </c>
      <c r="E117" s="15">
        <v>54513</v>
      </c>
      <c r="F117" s="15">
        <v>0</v>
      </c>
      <c r="G117" s="15">
        <v>0</v>
      </c>
      <c r="H117" s="15">
        <v>0</v>
      </c>
    </row>
    <row r="118" spans="1:8" ht="12.75">
      <c r="A118" s="12">
        <v>3631</v>
      </c>
      <c r="B118" s="12">
        <v>89</v>
      </c>
      <c r="C118" s="6" t="s">
        <v>199</v>
      </c>
      <c r="D118" s="15">
        <v>35000</v>
      </c>
      <c r="E118" s="15">
        <v>0</v>
      </c>
      <c r="F118" s="15">
        <v>50000</v>
      </c>
      <c r="G118" s="15">
        <v>49696</v>
      </c>
      <c r="H118" s="15">
        <v>0</v>
      </c>
    </row>
    <row r="119" spans="1:8" ht="12.75">
      <c r="A119" s="12">
        <v>3631</v>
      </c>
      <c r="B119" s="12">
        <v>83</v>
      </c>
      <c r="C119" s="6" t="s">
        <v>337</v>
      </c>
      <c r="D119" s="15">
        <v>0</v>
      </c>
      <c r="E119" s="15">
        <v>5000</v>
      </c>
      <c r="F119" s="15">
        <v>50000</v>
      </c>
      <c r="G119" s="15">
        <v>0</v>
      </c>
      <c r="H119" s="15">
        <v>50000</v>
      </c>
    </row>
    <row r="120" spans="1:8" ht="12.75">
      <c r="A120" s="12">
        <v>3631</v>
      </c>
      <c r="B120" s="12"/>
      <c r="C120" s="6" t="s">
        <v>338</v>
      </c>
      <c r="D120" s="15">
        <v>0</v>
      </c>
      <c r="E120" s="15">
        <v>0</v>
      </c>
      <c r="F120" s="15">
        <v>0</v>
      </c>
      <c r="G120" s="15">
        <v>0</v>
      </c>
      <c r="H120" s="15">
        <v>367000</v>
      </c>
    </row>
    <row r="121" spans="1:8" ht="12.75">
      <c r="A121" s="12">
        <v>3639</v>
      </c>
      <c r="B121" s="12">
        <v>56</v>
      </c>
      <c r="C121" s="6" t="s">
        <v>200</v>
      </c>
      <c r="D121" s="15">
        <v>700000</v>
      </c>
      <c r="E121" s="15">
        <v>1990</v>
      </c>
      <c r="F121" s="15">
        <v>1600000</v>
      </c>
      <c r="G121" s="15">
        <v>1736474</v>
      </c>
      <c r="H121" s="15">
        <v>0</v>
      </c>
    </row>
    <row r="122" spans="1:8" ht="12.75">
      <c r="A122" s="12">
        <v>2219</v>
      </c>
      <c r="B122" s="12"/>
      <c r="C122" s="6" t="s">
        <v>197</v>
      </c>
      <c r="D122" s="15">
        <v>375000</v>
      </c>
      <c r="E122" s="15">
        <v>375251</v>
      </c>
      <c r="F122" s="15">
        <v>0</v>
      </c>
      <c r="G122" s="15">
        <v>0</v>
      </c>
      <c r="H122" s="15">
        <v>0</v>
      </c>
    </row>
    <row r="123" spans="1:8" ht="12.75">
      <c r="A123" s="12">
        <v>2219</v>
      </c>
      <c r="B123" s="12"/>
      <c r="C123" s="6" t="s">
        <v>198</v>
      </c>
      <c r="D123" s="15">
        <v>80000</v>
      </c>
      <c r="E123" s="15">
        <v>53871</v>
      </c>
      <c r="F123" s="15">
        <v>0</v>
      </c>
      <c r="G123" s="15">
        <v>0</v>
      </c>
      <c r="H123" s="15"/>
    </row>
    <row r="124" spans="1:8" ht="12.75">
      <c r="A124" s="12">
        <v>2219</v>
      </c>
      <c r="B124" s="12">
        <v>74</v>
      </c>
      <c r="C124" s="6" t="s">
        <v>201</v>
      </c>
      <c r="D124" s="15">
        <v>70000</v>
      </c>
      <c r="E124" s="15">
        <v>9388</v>
      </c>
      <c r="F124" s="15">
        <v>120000</v>
      </c>
      <c r="G124" s="15">
        <v>0</v>
      </c>
      <c r="H124" s="15">
        <v>60000</v>
      </c>
    </row>
    <row r="125" spans="1:8" ht="12.75">
      <c r="A125" s="12">
        <v>2219</v>
      </c>
      <c r="B125" s="12"/>
      <c r="C125" s="6" t="s">
        <v>340</v>
      </c>
      <c r="D125" s="15">
        <v>0</v>
      </c>
      <c r="E125" s="15">
        <v>0</v>
      </c>
      <c r="F125" s="15">
        <v>0</v>
      </c>
      <c r="G125" s="15">
        <v>0</v>
      </c>
      <c r="H125" s="15">
        <v>1200000</v>
      </c>
    </row>
    <row r="126" spans="1:8" ht="12.75">
      <c r="A126" s="12">
        <v>3745</v>
      </c>
      <c r="B126" s="12">
        <v>78</v>
      </c>
      <c r="C126" s="6" t="s">
        <v>232</v>
      </c>
      <c r="D126" s="15">
        <v>230000</v>
      </c>
      <c r="E126" s="15">
        <v>326885</v>
      </c>
      <c r="F126" s="15">
        <v>10000</v>
      </c>
      <c r="G126" s="15">
        <v>8721</v>
      </c>
      <c r="H126" s="15"/>
    </row>
    <row r="127" spans="1:8" ht="12.75">
      <c r="A127" s="12">
        <v>2411</v>
      </c>
      <c r="B127" s="12"/>
      <c r="C127" s="6" t="s">
        <v>220</v>
      </c>
      <c r="D127" s="15">
        <v>0</v>
      </c>
      <c r="E127" s="15">
        <v>0</v>
      </c>
      <c r="F127" s="15">
        <v>152600</v>
      </c>
      <c r="G127" s="15">
        <v>230314</v>
      </c>
      <c r="H127" s="15">
        <v>418300</v>
      </c>
    </row>
    <row r="128" spans="1:8" ht="12.75">
      <c r="A128" s="12">
        <v>5512</v>
      </c>
      <c r="B128" s="12">
        <v>39</v>
      </c>
      <c r="C128" s="6" t="s">
        <v>326</v>
      </c>
      <c r="D128" s="15">
        <v>0</v>
      </c>
      <c r="E128" s="15">
        <v>0</v>
      </c>
      <c r="F128" s="15">
        <v>100000</v>
      </c>
      <c r="G128" s="15">
        <v>0</v>
      </c>
      <c r="H128" s="15">
        <v>0</v>
      </c>
    </row>
    <row r="129" spans="1:8" ht="12.75">
      <c r="A129" s="12">
        <v>5512</v>
      </c>
      <c r="B129" s="12">
        <v>37.38</v>
      </c>
      <c r="C129" s="6" t="s">
        <v>339</v>
      </c>
      <c r="D129" s="15">
        <v>0</v>
      </c>
      <c r="E129" s="15">
        <v>0</v>
      </c>
      <c r="F129" s="15">
        <v>0</v>
      </c>
      <c r="G129" s="15">
        <v>0</v>
      </c>
      <c r="H129" s="15">
        <v>300000</v>
      </c>
    </row>
    <row r="130" spans="1:8" ht="12.75">
      <c r="A130" s="12">
        <v>3341</v>
      </c>
      <c r="B130" s="12">
        <v>15</v>
      </c>
      <c r="C130" s="6" t="s">
        <v>349</v>
      </c>
      <c r="D130" s="15">
        <v>0</v>
      </c>
      <c r="E130" s="15">
        <v>0</v>
      </c>
      <c r="F130" s="15">
        <v>0</v>
      </c>
      <c r="G130" s="15">
        <v>0</v>
      </c>
      <c r="H130" s="15">
        <v>15000</v>
      </c>
    </row>
    <row r="131" spans="1:8" ht="12.75">
      <c r="A131" s="12">
        <v>3322</v>
      </c>
      <c r="B131" s="12"/>
      <c r="C131" s="19" t="s">
        <v>348</v>
      </c>
      <c r="D131" s="15">
        <v>0</v>
      </c>
      <c r="E131" s="15">
        <v>0</v>
      </c>
      <c r="F131" s="15">
        <v>41000</v>
      </c>
      <c r="G131" s="15">
        <v>41055</v>
      </c>
      <c r="H131" s="15">
        <v>0</v>
      </c>
    </row>
    <row r="132" spans="1:8" ht="12.75">
      <c r="A132" s="12"/>
      <c r="B132" s="12"/>
      <c r="C132" s="6" t="s">
        <v>113</v>
      </c>
      <c r="D132" s="15"/>
      <c r="E132" s="15"/>
      <c r="F132" s="58"/>
      <c r="G132" s="15"/>
      <c r="H132" s="15">
        <v>0</v>
      </c>
    </row>
    <row r="133" spans="1:8" ht="12.75">
      <c r="A133" s="12"/>
      <c r="B133" s="12"/>
      <c r="C133" s="5" t="s">
        <v>76</v>
      </c>
      <c r="D133" s="17">
        <f>SUM(D89:D132)</f>
        <v>5104186</v>
      </c>
      <c r="E133" s="17">
        <f>SUM(E89:E132)</f>
        <v>2715998</v>
      </c>
      <c r="F133" s="17">
        <f>SUM(F89:F132)</f>
        <v>5508600</v>
      </c>
      <c r="G133" s="17">
        <f>SUM(G89:G132)</f>
        <v>4727068</v>
      </c>
      <c r="H133" s="17">
        <f>SUM(H89:H132)</f>
        <v>6435425</v>
      </c>
    </row>
    <row r="134" spans="1:8" ht="12.75">
      <c r="A134" s="12">
        <v>3117</v>
      </c>
      <c r="B134" s="12"/>
      <c r="C134" s="5" t="s">
        <v>90</v>
      </c>
      <c r="D134" s="17">
        <f>'Zákl Š'!H56*1000</f>
        <v>0</v>
      </c>
      <c r="E134" s="15">
        <v>640300</v>
      </c>
      <c r="F134" s="15">
        <v>596360</v>
      </c>
      <c r="G134" s="15">
        <v>580405</v>
      </c>
      <c r="H134" s="15">
        <v>619720</v>
      </c>
    </row>
    <row r="135" spans="1:8" ht="12.75">
      <c r="A135" s="12">
        <v>3111</v>
      </c>
      <c r="B135" s="12"/>
      <c r="C135" s="5" t="s">
        <v>327</v>
      </c>
      <c r="D135" s="17">
        <f>MŠ!H40*1000</f>
        <v>-20000</v>
      </c>
      <c r="E135" s="15">
        <v>282000</v>
      </c>
      <c r="F135" s="15">
        <f>MŠ!H46</f>
        <v>0</v>
      </c>
      <c r="G135" s="15">
        <v>368400</v>
      </c>
      <c r="H135" s="15">
        <v>373900</v>
      </c>
    </row>
    <row r="136" spans="1:8" ht="12.75">
      <c r="A136" s="12"/>
      <c r="B136" s="12"/>
      <c r="C136" s="5" t="s">
        <v>328</v>
      </c>
      <c r="D136" s="17">
        <f>SUM(D88+D133+D134+D135)</f>
        <v>9241364</v>
      </c>
      <c r="E136" s="17">
        <v>8320052</v>
      </c>
      <c r="F136" s="17">
        <f>F88+F133+F134+F135</f>
        <v>10357480</v>
      </c>
      <c r="G136" s="17">
        <f>G88+G133+G134+G135</f>
        <v>10500453</v>
      </c>
      <c r="H136" s="17">
        <f>H88+H133+H134+H135</f>
        <v>12059825</v>
      </c>
    </row>
    <row r="137" spans="1:8" ht="12.75">
      <c r="A137" s="12"/>
      <c r="B137" s="12"/>
      <c r="C137" s="5" t="s">
        <v>329</v>
      </c>
      <c r="D137" s="17">
        <f>PŘIJMY!E83</f>
        <v>10183664</v>
      </c>
      <c r="E137" s="17">
        <v>10761335</v>
      </c>
      <c r="F137" s="17">
        <f>PŘIJMY!G83</f>
        <v>8890265</v>
      </c>
      <c r="G137" s="17">
        <v>10073649</v>
      </c>
      <c r="H137" s="17">
        <v>9579930</v>
      </c>
    </row>
    <row r="138" spans="1:8" ht="12.75">
      <c r="A138" s="12"/>
      <c r="B138" s="12"/>
      <c r="C138" s="5" t="s">
        <v>350</v>
      </c>
      <c r="D138" s="17">
        <f>D137-D136</f>
        <v>942300</v>
      </c>
      <c r="E138" s="15">
        <v>2441283</v>
      </c>
      <c r="F138" s="33">
        <f>F137-F136</f>
        <v>-1467215</v>
      </c>
      <c r="G138" s="17">
        <f>G137-G136</f>
        <v>-426804</v>
      </c>
      <c r="H138" s="17">
        <f>H137-H136</f>
        <v>-2479895</v>
      </c>
    </row>
    <row r="139" spans="1:4" ht="12.75">
      <c r="A139" s="30"/>
      <c r="B139" s="30"/>
      <c r="C139" s="31"/>
      <c r="D139" s="32"/>
    </row>
    <row r="140" spans="1:3" ht="12.75">
      <c r="A140" s="30"/>
      <c r="B140" s="30"/>
      <c r="C140" s="31"/>
    </row>
    <row r="141" spans="1:3" ht="12.75">
      <c r="A141" s="30"/>
      <c r="B141" s="30"/>
      <c r="C141" s="31"/>
    </row>
    <row r="142" spans="1:3" ht="12.75">
      <c r="A142" s="30"/>
      <c r="B142" s="30"/>
      <c r="C142" s="31"/>
    </row>
    <row r="143" spans="1:3" ht="12.75">
      <c r="A143" s="30"/>
      <c r="B143" s="30"/>
      <c r="C143" s="31"/>
    </row>
    <row r="144" spans="1:3" ht="12.75">
      <c r="A144" s="30"/>
      <c r="B144" s="30"/>
      <c r="C144" s="31"/>
    </row>
    <row r="145" spans="1:3" ht="12.75">
      <c r="A145" s="30"/>
      <c r="B145" s="30"/>
      <c r="C145" s="31"/>
    </row>
    <row r="146" spans="1:3" ht="12.75">
      <c r="A146" s="30"/>
      <c r="B146" s="30"/>
      <c r="C146" s="31"/>
    </row>
    <row r="147" spans="1:3" ht="12.75">
      <c r="A147" s="30"/>
      <c r="B147" s="30"/>
      <c r="C147" s="31"/>
    </row>
    <row r="148" spans="1:3" ht="12.75">
      <c r="A148" s="30"/>
      <c r="B148" s="30"/>
      <c r="C148" s="31"/>
    </row>
    <row r="149" spans="1:3" ht="12.75">
      <c r="A149" s="30"/>
      <c r="B149" s="30"/>
      <c r="C149" s="31"/>
    </row>
    <row r="150" spans="1:3" ht="12.75">
      <c r="A150" s="30"/>
      <c r="B150" s="30"/>
      <c r="C150" s="31"/>
    </row>
    <row r="151" spans="1:3" ht="12.75">
      <c r="A151" s="30"/>
      <c r="B151" s="30"/>
      <c r="C151" s="31"/>
    </row>
    <row r="152" spans="1:3" ht="12.75">
      <c r="A152" s="30"/>
      <c r="B152" s="30"/>
      <c r="C152" s="31"/>
    </row>
    <row r="153" spans="1:3" ht="12.75">
      <c r="A153" s="30"/>
      <c r="B153" s="30"/>
      <c r="C153" s="31"/>
    </row>
    <row r="154" spans="1:3" ht="12.75">
      <c r="A154" s="30"/>
      <c r="B154" s="30"/>
      <c r="C154" s="31"/>
    </row>
    <row r="155" spans="1:2" ht="12.75">
      <c r="A155" s="30"/>
      <c r="B155" s="30"/>
    </row>
  </sheetData>
  <mergeCells count="2">
    <mergeCell ref="A2:C2"/>
    <mergeCell ref="A1:C1"/>
  </mergeCells>
  <printOptions gridLines="1"/>
  <pageMargins left="0.75" right="0.75" top="1" bottom="1" header="0.4921259845" footer="0.4921259845"/>
  <pageSetup fitToHeight="2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workbookViewId="0" topLeftCell="A34">
      <selection activeCell="I83" sqref="A1:I83"/>
    </sheetView>
  </sheetViews>
  <sheetFormatPr defaultColWidth="9.140625" defaultRowHeight="12.75"/>
  <cols>
    <col min="1" max="1" width="5.7109375" style="24" customWidth="1"/>
    <col min="2" max="2" width="5.28125" style="24" customWidth="1"/>
    <col min="3" max="3" width="6.7109375" style="24" customWidth="1"/>
    <col min="4" max="4" width="28.7109375" style="24" customWidth="1"/>
    <col min="5" max="5" width="12.8515625" style="56" customWidth="1"/>
    <col min="6" max="6" width="12.7109375" style="56" customWidth="1"/>
    <col min="7" max="7" width="12.140625" style="56" customWidth="1"/>
    <col min="8" max="8" width="12.8515625" style="24" customWidth="1"/>
    <col min="9" max="9" width="11.8515625" style="24" customWidth="1"/>
    <col min="10" max="10" width="13.421875" style="24" customWidth="1"/>
    <col min="11" max="16384" width="9.140625" style="24" customWidth="1"/>
  </cols>
  <sheetData>
    <row r="1" spans="1:7" s="21" customFormat="1" ht="24.75" customHeight="1">
      <c r="A1" s="115" t="s">
        <v>314</v>
      </c>
      <c r="B1" s="115"/>
      <c r="C1" s="115"/>
      <c r="D1" s="115"/>
      <c r="E1" s="47"/>
      <c r="F1" s="47"/>
      <c r="G1" s="47"/>
    </row>
    <row r="2" spans="1:9" s="21" customFormat="1" ht="12.75">
      <c r="A2" s="115" t="s">
        <v>152</v>
      </c>
      <c r="B2" s="115"/>
      <c r="C2" s="115"/>
      <c r="D2" s="115"/>
      <c r="E2" s="49"/>
      <c r="F2" s="33"/>
      <c r="G2" s="48"/>
      <c r="H2" s="22"/>
      <c r="I2" s="22"/>
    </row>
    <row r="3" spans="1:9" s="21" customFormat="1" ht="25.5">
      <c r="A3" s="62" t="s">
        <v>0</v>
      </c>
      <c r="B3" s="62" t="s">
        <v>1</v>
      </c>
      <c r="C3" s="62" t="s">
        <v>2</v>
      </c>
      <c r="D3" s="20" t="s">
        <v>3</v>
      </c>
      <c r="E3" s="51" t="s">
        <v>166</v>
      </c>
      <c r="F3" s="50" t="s">
        <v>207</v>
      </c>
      <c r="G3" s="50" t="s">
        <v>208</v>
      </c>
      <c r="H3" s="50" t="s">
        <v>301</v>
      </c>
      <c r="I3" s="50" t="s">
        <v>302</v>
      </c>
    </row>
    <row r="4" spans="1:9" s="21" customFormat="1" ht="12.75">
      <c r="A4" s="22"/>
      <c r="B4" s="22">
        <v>1111</v>
      </c>
      <c r="C4" s="22"/>
      <c r="D4" s="22" t="s">
        <v>4</v>
      </c>
      <c r="E4" s="49">
        <v>1430000</v>
      </c>
      <c r="F4" s="33">
        <v>1399350</v>
      </c>
      <c r="G4" s="15">
        <v>1400000</v>
      </c>
      <c r="H4" s="48">
        <v>1637766</v>
      </c>
      <c r="I4" s="33">
        <v>1638000</v>
      </c>
    </row>
    <row r="5" spans="1:9" s="21" customFormat="1" ht="12.75">
      <c r="A5" s="22"/>
      <c r="B5" s="22">
        <v>1112</v>
      </c>
      <c r="C5" s="22"/>
      <c r="D5" s="22" t="s">
        <v>5</v>
      </c>
      <c r="E5" s="49">
        <v>65000</v>
      </c>
      <c r="F5" s="33">
        <v>171719</v>
      </c>
      <c r="G5" s="15">
        <v>172000</v>
      </c>
      <c r="H5" s="48">
        <v>81091</v>
      </c>
      <c r="I5" s="33">
        <v>82000</v>
      </c>
    </row>
    <row r="6" spans="1:9" s="21" customFormat="1" ht="12.75">
      <c r="A6" s="22"/>
      <c r="B6" s="22">
        <v>1113</v>
      </c>
      <c r="C6" s="22"/>
      <c r="D6" s="22" t="s">
        <v>6</v>
      </c>
      <c r="E6" s="49">
        <v>143000</v>
      </c>
      <c r="F6" s="33">
        <v>161331</v>
      </c>
      <c r="G6" s="15">
        <v>160000</v>
      </c>
      <c r="H6" s="48">
        <v>186062</v>
      </c>
      <c r="I6" s="33">
        <v>186000</v>
      </c>
    </row>
    <row r="7" spans="1:9" s="21" customFormat="1" ht="12.75">
      <c r="A7" s="22"/>
      <c r="B7" s="22">
        <v>1121</v>
      </c>
      <c r="C7" s="22"/>
      <c r="D7" s="22" t="s">
        <v>10</v>
      </c>
      <c r="E7" s="49">
        <v>1685000</v>
      </c>
      <c r="F7" s="33">
        <v>1703114</v>
      </c>
      <c r="G7" s="15">
        <v>1700000</v>
      </c>
      <c r="H7" s="48">
        <v>1993535</v>
      </c>
      <c r="I7" s="33">
        <v>1994000</v>
      </c>
    </row>
    <row r="8" spans="1:9" s="21" customFormat="1" ht="12.75">
      <c r="A8" s="22"/>
      <c r="B8" s="22">
        <v>1122</v>
      </c>
      <c r="C8" s="22"/>
      <c r="D8" s="22" t="s">
        <v>11</v>
      </c>
      <c r="E8" s="49">
        <v>215840</v>
      </c>
      <c r="F8" s="33">
        <v>218120</v>
      </c>
      <c r="G8" s="15">
        <v>178220</v>
      </c>
      <c r="H8" s="48">
        <v>178220</v>
      </c>
      <c r="I8" s="33">
        <v>241870</v>
      </c>
    </row>
    <row r="9" spans="1:9" s="21" customFormat="1" ht="12.75">
      <c r="A9" s="22"/>
      <c r="B9" s="22">
        <v>1211</v>
      </c>
      <c r="C9" s="22"/>
      <c r="D9" s="22" t="s">
        <v>12</v>
      </c>
      <c r="E9" s="49">
        <v>3425000</v>
      </c>
      <c r="F9" s="33">
        <v>3475238</v>
      </c>
      <c r="G9" s="15">
        <v>3475000</v>
      </c>
      <c r="H9" s="48">
        <v>3651422</v>
      </c>
      <c r="I9" s="33">
        <v>3652000</v>
      </c>
    </row>
    <row r="10" spans="1:9" s="21" customFormat="1" ht="12.75">
      <c r="A10" s="22"/>
      <c r="B10" s="22">
        <v>1335</v>
      </c>
      <c r="C10" s="22"/>
      <c r="D10" s="22" t="s">
        <v>129</v>
      </c>
      <c r="E10" s="49">
        <v>1500</v>
      </c>
      <c r="F10" s="33">
        <v>644</v>
      </c>
      <c r="G10" s="15">
        <v>580</v>
      </c>
      <c r="H10" s="48">
        <v>201</v>
      </c>
      <c r="I10" s="33">
        <v>0</v>
      </c>
    </row>
    <row r="11" spans="1:10" s="21" customFormat="1" ht="12.75">
      <c r="A11" s="22"/>
      <c r="B11" s="22">
        <v>1341</v>
      </c>
      <c r="C11" s="22"/>
      <c r="D11" s="22" t="s">
        <v>13</v>
      </c>
      <c r="E11" s="49">
        <v>12000</v>
      </c>
      <c r="F11" s="33">
        <v>11700</v>
      </c>
      <c r="G11" s="15">
        <v>12000</v>
      </c>
      <c r="H11" s="48">
        <v>10842</v>
      </c>
      <c r="I11" s="15">
        <v>11000</v>
      </c>
      <c r="J11" s="29"/>
    </row>
    <row r="12" spans="1:10" s="21" customFormat="1" ht="12.75">
      <c r="A12" s="22"/>
      <c r="B12" s="22">
        <v>1343</v>
      </c>
      <c r="C12" s="22"/>
      <c r="D12" s="22" t="s">
        <v>14</v>
      </c>
      <c r="E12" s="49">
        <v>1500</v>
      </c>
      <c r="F12" s="33">
        <v>1800</v>
      </c>
      <c r="G12" s="15">
        <v>2000</v>
      </c>
      <c r="H12" s="48">
        <v>2000</v>
      </c>
      <c r="I12" s="15">
        <v>2000</v>
      </c>
      <c r="J12" s="29"/>
    </row>
    <row r="13" spans="1:10" s="21" customFormat="1" ht="12.75">
      <c r="A13" s="22"/>
      <c r="B13" s="22">
        <v>1351</v>
      </c>
      <c r="C13" s="22"/>
      <c r="D13" s="22" t="s">
        <v>145</v>
      </c>
      <c r="E13" s="49">
        <v>28000</v>
      </c>
      <c r="F13" s="33">
        <v>29434</v>
      </c>
      <c r="G13" s="15">
        <v>30000</v>
      </c>
      <c r="H13" s="48">
        <v>37410</v>
      </c>
      <c r="I13" s="15">
        <v>38000</v>
      </c>
      <c r="J13" s="29"/>
    </row>
    <row r="14" spans="1:10" s="21" customFormat="1" ht="12.75">
      <c r="A14" s="22"/>
      <c r="B14" s="22">
        <v>1361</v>
      </c>
      <c r="C14" s="22"/>
      <c r="D14" s="22" t="s">
        <v>95</v>
      </c>
      <c r="E14" s="49">
        <v>2000</v>
      </c>
      <c r="F14" s="33">
        <v>1900</v>
      </c>
      <c r="G14" s="15">
        <v>2000</v>
      </c>
      <c r="H14" s="48">
        <v>2480</v>
      </c>
      <c r="I14" s="15">
        <v>2500</v>
      </c>
      <c r="J14" s="29"/>
    </row>
    <row r="15" spans="1:10" s="21" customFormat="1" ht="12.75">
      <c r="A15" s="22"/>
      <c r="B15" s="22">
        <v>1361</v>
      </c>
      <c r="C15" s="22"/>
      <c r="D15" s="22" t="s">
        <v>15</v>
      </c>
      <c r="E15" s="49">
        <v>4000</v>
      </c>
      <c r="F15" s="33">
        <v>5310</v>
      </c>
      <c r="G15" s="15">
        <v>5300</v>
      </c>
      <c r="H15" s="48">
        <v>4940</v>
      </c>
      <c r="I15" s="15">
        <v>5000</v>
      </c>
      <c r="J15" s="29"/>
    </row>
    <row r="16" spans="1:10" s="21" customFormat="1" ht="12.75">
      <c r="A16" s="22"/>
      <c r="B16" s="22">
        <v>1511</v>
      </c>
      <c r="C16" s="22"/>
      <c r="D16" s="22" t="s">
        <v>16</v>
      </c>
      <c r="E16" s="49">
        <v>705000</v>
      </c>
      <c r="F16" s="33">
        <v>710431</v>
      </c>
      <c r="G16" s="15">
        <v>710500</v>
      </c>
      <c r="H16" s="48">
        <v>707660</v>
      </c>
      <c r="I16" s="15">
        <v>708000</v>
      </c>
      <c r="J16" s="29"/>
    </row>
    <row r="17" spans="1:10" s="21" customFormat="1" ht="12.75">
      <c r="A17" s="22"/>
      <c r="B17" s="22">
        <v>2420</v>
      </c>
      <c r="C17" s="22"/>
      <c r="D17" s="22" t="s">
        <v>136</v>
      </c>
      <c r="E17" s="49">
        <v>10000</v>
      </c>
      <c r="F17" s="33">
        <v>10000</v>
      </c>
      <c r="G17" s="15">
        <v>10000</v>
      </c>
      <c r="H17" s="48">
        <v>10000</v>
      </c>
      <c r="I17" s="15">
        <v>10000</v>
      </c>
      <c r="J17" s="28"/>
    </row>
    <row r="18" spans="1:10" s="21" customFormat="1" ht="12.75">
      <c r="A18" s="22"/>
      <c r="B18" s="22">
        <v>4111</v>
      </c>
      <c r="C18" s="22">
        <v>98187</v>
      </c>
      <c r="D18" s="22" t="s">
        <v>303</v>
      </c>
      <c r="E18" s="49">
        <v>0</v>
      </c>
      <c r="F18" s="33">
        <v>0</v>
      </c>
      <c r="G18" s="15">
        <v>0</v>
      </c>
      <c r="H18" s="48">
        <v>39986</v>
      </c>
      <c r="I18" s="15">
        <v>0</v>
      </c>
      <c r="J18" s="29"/>
    </row>
    <row r="19" spans="1:10" s="21" customFormat="1" ht="12.75">
      <c r="A19" s="22"/>
      <c r="B19" s="22">
        <v>4112</v>
      </c>
      <c r="C19" s="22"/>
      <c r="D19" s="22" t="s">
        <v>17</v>
      </c>
      <c r="E19" s="49">
        <v>127100</v>
      </c>
      <c r="F19" s="33">
        <v>127100</v>
      </c>
      <c r="G19" s="15">
        <v>128400</v>
      </c>
      <c r="H19" s="48">
        <v>128400</v>
      </c>
      <c r="I19" s="15">
        <v>137400</v>
      </c>
      <c r="J19" s="29"/>
    </row>
    <row r="20" spans="1:10" s="21" customFormat="1" ht="12" customHeight="1">
      <c r="A20" s="22"/>
      <c r="B20" s="22">
        <v>4122</v>
      </c>
      <c r="C20" s="22"/>
      <c r="D20" s="22" t="s">
        <v>97</v>
      </c>
      <c r="E20" s="49">
        <v>0</v>
      </c>
      <c r="F20" s="33">
        <v>6829</v>
      </c>
      <c r="G20" s="15">
        <v>0</v>
      </c>
      <c r="H20" s="48">
        <v>4395</v>
      </c>
      <c r="I20" s="15">
        <v>0</v>
      </c>
      <c r="J20" s="29"/>
    </row>
    <row r="21" spans="1:10" s="21" customFormat="1" ht="12.75">
      <c r="A21" s="22"/>
      <c r="B21" s="22">
        <v>4122</v>
      </c>
      <c r="C21" s="22">
        <v>14004</v>
      </c>
      <c r="D21" s="22" t="s">
        <v>147</v>
      </c>
      <c r="E21" s="49">
        <v>0</v>
      </c>
      <c r="F21" s="33">
        <v>2400</v>
      </c>
      <c r="G21" s="15">
        <v>0</v>
      </c>
      <c r="H21" s="48">
        <v>800</v>
      </c>
      <c r="I21" s="15">
        <v>0</v>
      </c>
      <c r="J21" s="29"/>
    </row>
    <row r="22" spans="1:10" s="21" customFormat="1" ht="12.75">
      <c r="A22" s="22"/>
      <c r="B22" s="22">
        <v>4122</v>
      </c>
      <c r="C22" s="22">
        <v>326</v>
      </c>
      <c r="D22" s="22" t="s">
        <v>209</v>
      </c>
      <c r="E22" s="49">
        <v>0</v>
      </c>
      <c r="F22" s="33">
        <v>20218</v>
      </c>
      <c r="G22" s="15">
        <v>0</v>
      </c>
      <c r="H22" s="48">
        <v>0</v>
      </c>
      <c r="I22" s="15">
        <v>0</v>
      </c>
      <c r="J22" s="29"/>
    </row>
    <row r="23" spans="1:10" s="21" customFormat="1" ht="12.75">
      <c r="A23" s="22"/>
      <c r="B23" s="22">
        <v>4122</v>
      </c>
      <c r="C23" s="22">
        <v>90</v>
      </c>
      <c r="D23" s="22" t="s">
        <v>304</v>
      </c>
      <c r="E23" s="49">
        <v>0</v>
      </c>
      <c r="F23" s="33">
        <v>102000</v>
      </c>
      <c r="G23" s="15">
        <v>0</v>
      </c>
      <c r="H23" s="48">
        <v>110000</v>
      </c>
      <c r="I23" s="15">
        <v>0</v>
      </c>
      <c r="J23" s="29"/>
    </row>
    <row r="24" spans="1:10" s="21" customFormat="1" ht="12.75">
      <c r="A24" s="22"/>
      <c r="B24" s="22">
        <v>4116</v>
      </c>
      <c r="C24" s="22">
        <v>13234</v>
      </c>
      <c r="D24" s="22" t="s">
        <v>117</v>
      </c>
      <c r="E24" s="49">
        <v>0</v>
      </c>
      <c r="F24" s="33">
        <v>91000</v>
      </c>
      <c r="G24" s="15">
        <v>0</v>
      </c>
      <c r="H24" s="48">
        <v>0</v>
      </c>
      <c r="I24" s="15">
        <v>0</v>
      </c>
      <c r="J24" s="29"/>
    </row>
    <row r="25" spans="1:10" s="21" customFormat="1" ht="12.75">
      <c r="A25" s="22"/>
      <c r="B25" s="22">
        <v>4122</v>
      </c>
      <c r="C25" s="22"/>
      <c r="D25" s="22" t="s">
        <v>305</v>
      </c>
      <c r="E25" s="49">
        <v>0</v>
      </c>
      <c r="F25" s="33">
        <v>0</v>
      </c>
      <c r="G25" s="15">
        <v>0</v>
      </c>
      <c r="H25" s="48">
        <v>20527</v>
      </c>
      <c r="I25" s="15">
        <v>0</v>
      </c>
      <c r="J25" s="29"/>
    </row>
    <row r="26" spans="1:10" s="21" customFormat="1" ht="12.75">
      <c r="A26" s="22"/>
      <c r="B26" s="22">
        <v>4222</v>
      </c>
      <c r="C26" s="22"/>
      <c r="D26" s="22" t="s">
        <v>211</v>
      </c>
      <c r="E26" s="49">
        <v>0</v>
      </c>
      <c r="F26" s="33">
        <v>150000</v>
      </c>
      <c r="G26" s="15">
        <v>0</v>
      </c>
      <c r="H26" s="48">
        <v>0</v>
      </c>
      <c r="I26" s="15">
        <v>0</v>
      </c>
      <c r="J26" s="29"/>
    </row>
    <row r="27" spans="1:10" s="21" customFormat="1" ht="12.75">
      <c r="A27" s="22"/>
      <c r="B27" s="22">
        <v>4213</v>
      </c>
      <c r="C27" s="22">
        <v>89501</v>
      </c>
      <c r="D27" s="22" t="s">
        <v>210</v>
      </c>
      <c r="E27" s="49">
        <v>0</v>
      </c>
      <c r="F27" s="33">
        <v>16560</v>
      </c>
      <c r="G27" s="15">
        <v>0</v>
      </c>
      <c r="H27" s="48">
        <v>0</v>
      </c>
      <c r="I27" s="15">
        <v>0</v>
      </c>
      <c r="J27" s="29"/>
    </row>
    <row r="28" spans="1:10" s="21" customFormat="1" ht="12.75">
      <c r="A28" s="22"/>
      <c r="B28" s="22">
        <v>4213</v>
      </c>
      <c r="C28" s="22">
        <v>90877</v>
      </c>
      <c r="D28" s="22" t="s">
        <v>212</v>
      </c>
      <c r="E28" s="49">
        <v>0</v>
      </c>
      <c r="F28" s="33">
        <v>51140.19</v>
      </c>
      <c r="G28" s="15">
        <v>0</v>
      </c>
      <c r="H28" s="48">
        <v>4658</v>
      </c>
      <c r="I28" s="15">
        <v>0</v>
      </c>
      <c r="J28" s="29"/>
    </row>
    <row r="29" spans="1:10" s="21" customFormat="1" ht="12.75">
      <c r="A29" s="22"/>
      <c r="B29" s="22">
        <v>4216</v>
      </c>
      <c r="C29" s="22">
        <v>15835</v>
      </c>
      <c r="D29" s="22" t="s">
        <v>213</v>
      </c>
      <c r="E29" s="49">
        <v>0</v>
      </c>
      <c r="F29" s="33">
        <v>869383.29</v>
      </c>
      <c r="G29" s="15">
        <v>0</v>
      </c>
      <c r="H29" s="48">
        <v>79179</v>
      </c>
      <c r="I29" s="15">
        <v>0</v>
      </c>
      <c r="J29" s="29"/>
    </row>
    <row r="30" spans="1:10" s="21" customFormat="1" ht="12.75">
      <c r="A30" s="22"/>
      <c r="B30" s="22"/>
      <c r="C30" s="22"/>
      <c r="D30" s="3" t="s">
        <v>75</v>
      </c>
      <c r="E30" s="53">
        <v>7854940</v>
      </c>
      <c r="F30" s="17">
        <f>SUM(F4:F29)</f>
        <v>9336721.48</v>
      </c>
      <c r="G30" s="17">
        <f>SUM(G4:G29)</f>
        <v>7986000</v>
      </c>
      <c r="H30" s="17">
        <f>SUM(H4:H29)</f>
        <v>8891574</v>
      </c>
      <c r="I30" s="17">
        <f>SUM(I4:I29)</f>
        <v>8707770</v>
      </c>
      <c r="J30" s="29"/>
    </row>
    <row r="31" spans="1:10" s="21" customFormat="1" ht="12.75">
      <c r="A31" s="22">
        <v>1012</v>
      </c>
      <c r="B31" s="22">
        <v>2131</v>
      </c>
      <c r="C31" s="22">
        <v>7</v>
      </c>
      <c r="D31" s="22" t="s">
        <v>18</v>
      </c>
      <c r="E31" s="52">
        <v>31200</v>
      </c>
      <c r="F31" s="33">
        <v>31733</v>
      </c>
      <c r="G31" s="33">
        <v>31700</v>
      </c>
      <c r="H31" s="33">
        <v>39586</v>
      </c>
      <c r="I31" s="15">
        <v>39600</v>
      </c>
      <c r="J31" s="27"/>
    </row>
    <row r="32" spans="1:10" s="21" customFormat="1" ht="12.75">
      <c r="A32" s="22">
        <v>1070</v>
      </c>
      <c r="B32" s="22">
        <v>2132</v>
      </c>
      <c r="C32" s="22">
        <v>7</v>
      </c>
      <c r="D32" s="22" t="s">
        <v>167</v>
      </c>
      <c r="E32" s="52">
        <v>1300</v>
      </c>
      <c r="F32" s="33">
        <v>1300</v>
      </c>
      <c r="G32" s="33">
        <v>1300</v>
      </c>
      <c r="H32" s="33">
        <v>1300</v>
      </c>
      <c r="I32" s="15">
        <v>1300</v>
      </c>
      <c r="J32" s="27"/>
    </row>
    <row r="33" spans="1:10" s="21" customFormat="1" ht="12.75">
      <c r="A33" s="22">
        <v>1032</v>
      </c>
      <c r="B33" s="22">
        <v>2111</v>
      </c>
      <c r="C33" s="22">
        <v>7</v>
      </c>
      <c r="D33" s="22" t="s">
        <v>19</v>
      </c>
      <c r="E33" s="52">
        <v>250000</v>
      </c>
      <c r="F33" s="33">
        <v>187488</v>
      </c>
      <c r="G33" s="33">
        <v>200000</v>
      </c>
      <c r="H33" s="33">
        <v>235015</v>
      </c>
      <c r="I33" s="15">
        <v>150000</v>
      </c>
      <c r="J33" s="27"/>
    </row>
    <row r="34" spans="1:10" s="21" customFormat="1" ht="12.75">
      <c r="A34" s="22">
        <v>2122</v>
      </c>
      <c r="B34" s="22">
        <v>2310</v>
      </c>
      <c r="C34" s="22">
        <v>7</v>
      </c>
      <c r="D34" s="22" t="s">
        <v>20</v>
      </c>
      <c r="E34" s="52">
        <v>20000</v>
      </c>
      <c r="F34" s="33">
        <v>0</v>
      </c>
      <c r="G34" s="33">
        <v>5000</v>
      </c>
      <c r="H34" s="33">
        <v>13560</v>
      </c>
      <c r="I34" s="15">
        <v>15000</v>
      </c>
      <c r="J34" s="27"/>
    </row>
    <row r="35" spans="1:10" s="21" customFormat="1" ht="12.75">
      <c r="A35" s="22">
        <v>2141</v>
      </c>
      <c r="B35" s="22">
        <v>2112</v>
      </c>
      <c r="C35" s="22">
        <v>7</v>
      </c>
      <c r="D35" s="22" t="s">
        <v>104</v>
      </c>
      <c r="E35" s="52">
        <v>2500</v>
      </c>
      <c r="F35" s="33">
        <v>1210</v>
      </c>
      <c r="G35" s="33">
        <v>1200</v>
      </c>
      <c r="H35" s="33">
        <v>1675</v>
      </c>
      <c r="I35" s="15">
        <v>1500</v>
      </c>
      <c r="J35" s="27"/>
    </row>
    <row r="36" spans="1:10" s="21" customFormat="1" ht="12.75">
      <c r="A36" s="22">
        <v>2219</v>
      </c>
      <c r="B36" s="22">
        <v>2324</v>
      </c>
      <c r="C36" s="22">
        <v>73</v>
      </c>
      <c r="D36" s="22" t="s">
        <v>217</v>
      </c>
      <c r="E36" s="52">
        <v>0</v>
      </c>
      <c r="F36" s="33">
        <v>0</v>
      </c>
      <c r="G36" s="33">
        <v>2931</v>
      </c>
      <c r="H36" s="33">
        <v>2931</v>
      </c>
      <c r="I36" s="15">
        <v>0</v>
      </c>
      <c r="J36" s="27"/>
    </row>
    <row r="37" spans="1:10" s="21" customFormat="1" ht="14.25" customHeight="1">
      <c r="A37" s="22">
        <v>2310</v>
      </c>
      <c r="B37" s="22">
        <v>2111</v>
      </c>
      <c r="C37" s="22">
        <v>7</v>
      </c>
      <c r="D37" s="22" t="s">
        <v>21</v>
      </c>
      <c r="E37" s="52">
        <v>58000</v>
      </c>
      <c r="F37" s="33">
        <v>61057</v>
      </c>
      <c r="G37" s="33">
        <v>61000</v>
      </c>
      <c r="H37" s="33">
        <v>57960</v>
      </c>
      <c r="I37" s="15">
        <v>58000</v>
      </c>
      <c r="J37" s="27"/>
    </row>
    <row r="38" spans="1:10" s="21" customFormat="1" ht="12.75">
      <c r="A38" s="22">
        <v>3111</v>
      </c>
      <c r="B38" s="22">
        <v>2324</v>
      </c>
      <c r="C38" s="22">
        <v>7</v>
      </c>
      <c r="D38" s="22" t="s">
        <v>105</v>
      </c>
      <c r="E38" s="52">
        <v>80209</v>
      </c>
      <c r="F38" s="33">
        <v>0</v>
      </c>
      <c r="G38" s="33">
        <v>0</v>
      </c>
      <c r="H38" s="33">
        <v>0</v>
      </c>
      <c r="I38" s="15">
        <v>0</v>
      </c>
      <c r="J38" s="27"/>
    </row>
    <row r="39" spans="1:10" s="21" customFormat="1" ht="12.75">
      <c r="A39" s="22">
        <v>3117</v>
      </c>
      <c r="B39" s="22">
        <v>2132</v>
      </c>
      <c r="C39" s="22">
        <v>7</v>
      </c>
      <c r="D39" s="22" t="s">
        <v>168</v>
      </c>
      <c r="E39" s="52">
        <v>0</v>
      </c>
      <c r="F39" s="33">
        <v>9219</v>
      </c>
      <c r="G39" s="33">
        <v>0</v>
      </c>
      <c r="H39" s="33">
        <v>0</v>
      </c>
      <c r="I39" s="15">
        <v>0</v>
      </c>
      <c r="J39" s="27"/>
    </row>
    <row r="40" spans="1:10" s="21" customFormat="1" ht="12.75">
      <c r="A40" s="22">
        <v>3117</v>
      </c>
      <c r="B40" s="22">
        <v>2324</v>
      </c>
      <c r="C40" s="22"/>
      <c r="D40" s="22" t="s">
        <v>172</v>
      </c>
      <c r="E40" s="52">
        <v>17641</v>
      </c>
      <c r="F40" s="33">
        <v>17641</v>
      </c>
      <c r="G40" s="33">
        <v>0</v>
      </c>
      <c r="H40" s="33">
        <v>0</v>
      </c>
      <c r="I40" s="15">
        <v>0</v>
      </c>
      <c r="J40" s="27"/>
    </row>
    <row r="41" spans="1:10" s="21" customFormat="1" ht="12.75">
      <c r="A41" s="22">
        <v>3311</v>
      </c>
      <c r="B41" s="22">
        <v>2111</v>
      </c>
      <c r="C41" s="22">
        <v>7</v>
      </c>
      <c r="D41" s="22" t="s">
        <v>148</v>
      </c>
      <c r="E41" s="52">
        <v>20000</v>
      </c>
      <c r="F41" s="33">
        <v>11610</v>
      </c>
      <c r="G41" s="33">
        <v>16500</v>
      </c>
      <c r="H41" s="33">
        <v>22670</v>
      </c>
      <c r="I41" s="15">
        <v>23000</v>
      </c>
      <c r="J41" s="27"/>
    </row>
    <row r="42" spans="1:10" s="21" customFormat="1" ht="12.75">
      <c r="A42" s="22">
        <v>3313</v>
      </c>
      <c r="B42" s="22">
        <v>2111</v>
      </c>
      <c r="C42" s="22"/>
      <c r="D42" s="22" t="s">
        <v>308</v>
      </c>
      <c r="E42" s="52">
        <v>0</v>
      </c>
      <c r="F42" s="33">
        <v>0</v>
      </c>
      <c r="G42" s="33">
        <v>0</v>
      </c>
      <c r="H42" s="33">
        <v>1914</v>
      </c>
      <c r="I42" s="15">
        <v>2000</v>
      </c>
      <c r="J42" s="27"/>
    </row>
    <row r="43" spans="1:10" s="21" customFormat="1" ht="15" customHeight="1">
      <c r="A43" s="22">
        <v>3341</v>
      </c>
      <c r="B43" s="22">
        <v>2111</v>
      </c>
      <c r="C43" s="22">
        <v>7</v>
      </c>
      <c r="D43" s="22" t="s">
        <v>309</v>
      </c>
      <c r="E43" s="52">
        <v>3000</v>
      </c>
      <c r="F43" s="33">
        <v>1900</v>
      </c>
      <c r="G43" s="33">
        <v>1900</v>
      </c>
      <c r="H43" s="33">
        <v>2800</v>
      </c>
      <c r="I43" s="15">
        <v>1500</v>
      </c>
      <c r="J43" s="27"/>
    </row>
    <row r="44" spans="1:10" s="21" customFormat="1" ht="12.75">
      <c r="A44" s="22">
        <v>3341</v>
      </c>
      <c r="B44" s="22">
        <v>2132</v>
      </c>
      <c r="C44" s="22">
        <v>7</v>
      </c>
      <c r="D44" s="22" t="s">
        <v>149</v>
      </c>
      <c r="E44" s="52">
        <v>9000</v>
      </c>
      <c r="F44" s="33">
        <v>8914</v>
      </c>
      <c r="G44" s="33">
        <v>9000</v>
      </c>
      <c r="H44" s="33">
        <v>8851</v>
      </c>
      <c r="I44" s="15">
        <v>8900</v>
      </c>
      <c r="J44" s="27"/>
    </row>
    <row r="45" spans="1:10" s="21" customFormat="1" ht="12.75">
      <c r="A45" s="22">
        <v>3392</v>
      </c>
      <c r="B45" s="22">
        <v>2132</v>
      </c>
      <c r="C45" s="22">
        <v>7</v>
      </c>
      <c r="D45" s="22" t="s">
        <v>22</v>
      </c>
      <c r="E45" s="52">
        <v>1500</v>
      </c>
      <c r="F45" s="33">
        <v>419</v>
      </c>
      <c r="G45" s="33">
        <v>0</v>
      </c>
      <c r="H45" s="33">
        <v>989</v>
      </c>
      <c r="I45" s="15">
        <v>1000</v>
      </c>
      <c r="J45" s="27"/>
    </row>
    <row r="46" spans="1:10" s="21" customFormat="1" ht="12.75">
      <c r="A46" s="22">
        <v>3392</v>
      </c>
      <c r="B46" s="22">
        <v>2324</v>
      </c>
      <c r="C46" s="22">
        <v>7</v>
      </c>
      <c r="D46" s="22" t="s">
        <v>169</v>
      </c>
      <c r="E46" s="52">
        <v>959</v>
      </c>
      <c r="F46" s="33">
        <v>959</v>
      </c>
      <c r="G46" s="33">
        <v>990</v>
      </c>
      <c r="H46" s="33">
        <v>990</v>
      </c>
      <c r="I46" s="15">
        <v>546</v>
      </c>
      <c r="J46" s="27"/>
    </row>
    <row r="47" spans="1:10" s="21" customFormat="1" ht="12.75">
      <c r="A47" s="22">
        <v>3399</v>
      </c>
      <c r="B47" s="22">
        <v>2112</v>
      </c>
      <c r="C47" s="22">
        <v>7</v>
      </c>
      <c r="D47" s="22" t="s">
        <v>23</v>
      </c>
      <c r="E47" s="52">
        <v>300</v>
      </c>
      <c r="F47" s="33">
        <v>550</v>
      </c>
      <c r="G47" s="33">
        <v>600</v>
      </c>
      <c r="H47" s="33">
        <v>1040</v>
      </c>
      <c r="I47" s="15">
        <v>1000</v>
      </c>
      <c r="J47" s="27"/>
    </row>
    <row r="48" spans="1:10" s="21" customFormat="1" ht="12.75">
      <c r="A48" s="22">
        <v>3399</v>
      </c>
      <c r="B48" s="22">
        <v>2111</v>
      </c>
      <c r="C48" s="22">
        <v>42</v>
      </c>
      <c r="D48" s="22" t="s">
        <v>98</v>
      </c>
      <c r="E48" s="52">
        <v>15000</v>
      </c>
      <c r="F48" s="33">
        <v>15922</v>
      </c>
      <c r="G48" s="33">
        <v>16000</v>
      </c>
      <c r="H48" s="33">
        <v>10092</v>
      </c>
      <c r="I48" s="15">
        <v>10000</v>
      </c>
      <c r="J48" s="27"/>
    </row>
    <row r="49" spans="1:10" s="21" customFormat="1" ht="12.75">
      <c r="A49" s="22">
        <v>3399</v>
      </c>
      <c r="B49" s="22">
        <v>2111</v>
      </c>
      <c r="C49" s="22">
        <v>52</v>
      </c>
      <c r="D49" s="22" t="s">
        <v>130</v>
      </c>
      <c r="E49" s="52">
        <v>4000</v>
      </c>
      <c r="F49" s="33"/>
      <c r="G49" s="33">
        <v>4800</v>
      </c>
      <c r="H49" s="33">
        <v>4800</v>
      </c>
      <c r="I49" s="15">
        <v>0</v>
      </c>
      <c r="J49" s="27"/>
    </row>
    <row r="50" spans="1:10" s="21" customFormat="1" ht="12.75">
      <c r="A50" s="22">
        <v>3613</v>
      </c>
      <c r="B50" s="22">
        <v>2324</v>
      </c>
      <c r="C50" s="22"/>
      <c r="D50" s="22" t="s">
        <v>150</v>
      </c>
      <c r="E50" s="49">
        <v>81066</v>
      </c>
      <c r="F50" s="33">
        <v>161275</v>
      </c>
      <c r="G50" s="33">
        <v>62903</v>
      </c>
      <c r="H50" s="33">
        <v>62903</v>
      </c>
      <c r="I50" s="15">
        <v>7120</v>
      </c>
      <c r="J50" s="27"/>
    </row>
    <row r="51" spans="1:10" s="21" customFormat="1" ht="12.75">
      <c r="A51" s="22">
        <v>3631</v>
      </c>
      <c r="B51" s="22">
        <v>2324</v>
      </c>
      <c r="C51" s="22"/>
      <c r="D51" s="22" t="s">
        <v>214</v>
      </c>
      <c r="E51" s="49">
        <v>0</v>
      </c>
      <c r="F51" s="33">
        <v>21380</v>
      </c>
      <c r="G51" s="33">
        <v>37596</v>
      </c>
      <c r="H51" s="33">
        <v>37596</v>
      </c>
      <c r="I51" s="15">
        <v>13843</v>
      </c>
      <c r="J51" s="27"/>
    </row>
    <row r="52" spans="1:10" s="21" customFormat="1" ht="12.75">
      <c r="A52" s="22">
        <v>3632</v>
      </c>
      <c r="B52" s="22">
        <v>2111</v>
      </c>
      <c r="C52" s="22">
        <v>7</v>
      </c>
      <c r="D52" s="22" t="s">
        <v>24</v>
      </c>
      <c r="E52" s="49">
        <v>3000</v>
      </c>
      <c r="F52" s="33">
        <v>2039</v>
      </c>
      <c r="G52" s="33">
        <v>2000</v>
      </c>
      <c r="H52" s="33">
        <v>4808</v>
      </c>
      <c r="I52" s="15">
        <v>3500</v>
      </c>
      <c r="J52" s="27"/>
    </row>
    <row r="53" spans="1:10" s="21" customFormat="1" ht="12.75">
      <c r="A53" s="22">
        <v>3632</v>
      </c>
      <c r="B53" s="22">
        <v>2131</v>
      </c>
      <c r="C53" s="22">
        <v>7</v>
      </c>
      <c r="D53" s="22" t="s">
        <v>25</v>
      </c>
      <c r="E53" s="49">
        <v>800</v>
      </c>
      <c r="F53" s="33">
        <v>509</v>
      </c>
      <c r="G53" s="33">
        <v>500</v>
      </c>
      <c r="H53" s="33">
        <v>1201</v>
      </c>
      <c r="I53" s="15">
        <v>900</v>
      </c>
      <c r="J53" s="29"/>
    </row>
    <row r="54" spans="1:10" s="21" customFormat="1" ht="12.75">
      <c r="A54" s="22">
        <v>3639</v>
      </c>
      <c r="B54" s="22">
        <v>2111</v>
      </c>
      <c r="C54" s="22">
        <v>7</v>
      </c>
      <c r="D54" s="22" t="s">
        <v>106</v>
      </c>
      <c r="E54" s="49">
        <v>80000</v>
      </c>
      <c r="F54" s="33">
        <v>28898</v>
      </c>
      <c r="G54" s="33">
        <v>30000</v>
      </c>
      <c r="H54" s="33">
        <v>22368</v>
      </c>
      <c r="I54" s="15">
        <v>20000</v>
      </c>
      <c r="J54" s="28"/>
    </row>
    <row r="55" spans="1:9" s="21" customFormat="1" ht="12.75">
      <c r="A55" s="22">
        <v>3639</v>
      </c>
      <c r="B55" s="22">
        <v>2111</v>
      </c>
      <c r="C55" s="22">
        <v>56</v>
      </c>
      <c r="D55" s="22" t="s">
        <v>170</v>
      </c>
      <c r="E55" s="49">
        <v>5000</v>
      </c>
      <c r="F55" s="33">
        <v>1620</v>
      </c>
      <c r="G55" s="33">
        <v>0</v>
      </c>
      <c r="H55" s="33">
        <v>0</v>
      </c>
      <c r="I55" s="33">
        <v>0</v>
      </c>
    </row>
    <row r="56" spans="1:9" s="21" customFormat="1" ht="12.75">
      <c r="A56" s="22">
        <v>3639</v>
      </c>
      <c r="B56" s="22">
        <v>2119</v>
      </c>
      <c r="C56" s="22"/>
      <c r="D56" s="22" t="s">
        <v>132</v>
      </c>
      <c r="E56" s="49">
        <v>2000</v>
      </c>
      <c r="F56" s="33">
        <v>0</v>
      </c>
      <c r="G56" s="33">
        <v>0</v>
      </c>
      <c r="H56" s="33">
        <v>500</v>
      </c>
      <c r="I56" s="33">
        <v>0</v>
      </c>
    </row>
    <row r="57" spans="1:9" s="21" customFormat="1" ht="12.75">
      <c r="A57" s="22">
        <v>3639</v>
      </c>
      <c r="B57" s="22">
        <v>2132</v>
      </c>
      <c r="C57" s="22">
        <v>7</v>
      </c>
      <c r="D57" s="22" t="s">
        <v>26</v>
      </c>
      <c r="E57" s="49">
        <v>20000</v>
      </c>
      <c r="F57" s="33">
        <v>17740</v>
      </c>
      <c r="G57" s="33">
        <v>10000</v>
      </c>
      <c r="H57" s="33">
        <v>42838</v>
      </c>
      <c r="I57" s="33">
        <v>20000</v>
      </c>
    </row>
    <row r="58" spans="1:9" s="21" customFormat="1" ht="12.75">
      <c r="A58" s="22">
        <v>3639</v>
      </c>
      <c r="B58" s="22">
        <v>3112</v>
      </c>
      <c r="C58" s="22"/>
      <c r="D58" s="22" t="s">
        <v>131</v>
      </c>
      <c r="E58" s="49">
        <v>295145</v>
      </c>
      <c r="F58" s="33">
        <v>295145</v>
      </c>
      <c r="G58" s="33">
        <v>0</v>
      </c>
      <c r="H58" s="33">
        <v>0</v>
      </c>
      <c r="I58" s="33">
        <v>0</v>
      </c>
    </row>
    <row r="59" spans="1:9" s="21" customFormat="1" ht="12.75">
      <c r="A59" s="22">
        <v>3639</v>
      </c>
      <c r="B59" s="22">
        <v>2133</v>
      </c>
      <c r="C59" s="22">
        <v>7</v>
      </c>
      <c r="D59" s="22" t="s">
        <v>27</v>
      </c>
      <c r="E59" s="49">
        <v>1000</v>
      </c>
      <c r="F59" s="33">
        <v>1674</v>
      </c>
      <c r="G59" s="33">
        <v>1800</v>
      </c>
      <c r="H59" s="33">
        <v>271</v>
      </c>
      <c r="I59" s="33">
        <v>1000</v>
      </c>
    </row>
    <row r="60" spans="1:9" s="21" customFormat="1" ht="12.75">
      <c r="A60" s="22">
        <v>3639</v>
      </c>
      <c r="B60" s="22">
        <v>2324</v>
      </c>
      <c r="C60" s="22"/>
      <c r="D60" s="22" t="s">
        <v>114</v>
      </c>
      <c r="E60" s="49">
        <v>30663</v>
      </c>
      <c r="F60" s="33">
        <v>30663</v>
      </c>
      <c r="G60" s="33">
        <v>0</v>
      </c>
      <c r="H60" s="33">
        <v>0</v>
      </c>
      <c r="I60" s="33">
        <v>0</v>
      </c>
    </row>
    <row r="61" spans="1:9" s="21" customFormat="1" ht="12.75">
      <c r="A61" s="22">
        <v>3639</v>
      </c>
      <c r="B61" s="22">
        <v>2212</v>
      </c>
      <c r="C61" s="22"/>
      <c r="D61" s="22" t="s">
        <v>296</v>
      </c>
      <c r="E61" s="49">
        <v>0</v>
      </c>
      <c r="F61" s="33">
        <v>2229</v>
      </c>
      <c r="G61" s="33">
        <v>0</v>
      </c>
      <c r="H61" s="33">
        <v>0</v>
      </c>
      <c r="I61" s="33">
        <v>0</v>
      </c>
    </row>
    <row r="62" spans="1:9" s="21" customFormat="1" ht="12.75">
      <c r="A62" s="22">
        <v>3639</v>
      </c>
      <c r="B62" s="22">
        <v>3111</v>
      </c>
      <c r="C62" s="22">
        <v>7</v>
      </c>
      <c r="D62" s="22" t="s">
        <v>91</v>
      </c>
      <c r="E62" s="49">
        <v>10000</v>
      </c>
      <c r="F62" s="33">
        <v>22593</v>
      </c>
      <c r="G62" s="33">
        <v>20000</v>
      </c>
      <c r="H62" s="33">
        <v>12632</v>
      </c>
      <c r="I62" s="33">
        <v>30000</v>
      </c>
    </row>
    <row r="63" spans="1:9" s="21" customFormat="1" ht="12.75">
      <c r="A63" s="22">
        <v>3639</v>
      </c>
      <c r="B63" s="22">
        <v>2324</v>
      </c>
      <c r="C63" s="22"/>
      <c r="D63" s="22" t="s">
        <v>215</v>
      </c>
      <c r="E63" s="49">
        <v>2270</v>
      </c>
      <c r="F63" s="33">
        <v>3124</v>
      </c>
      <c r="G63" s="33">
        <v>3211</v>
      </c>
      <c r="H63" s="33">
        <v>3211</v>
      </c>
      <c r="I63" s="33">
        <v>2980</v>
      </c>
    </row>
    <row r="64" spans="1:9" s="21" customFormat="1" ht="12.75">
      <c r="A64" s="22">
        <v>3639</v>
      </c>
      <c r="B64" s="22">
        <v>2310</v>
      </c>
      <c r="C64" s="22"/>
      <c r="D64" s="22" t="s">
        <v>216</v>
      </c>
      <c r="E64" s="49">
        <v>0</v>
      </c>
      <c r="F64" s="33">
        <v>220</v>
      </c>
      <c r="G64" s="33">
        <v>0</v>
      </c>
      <c r="H64" s="33">
        <v>150</v>
      </c>
      <c r="I64" s="33">
        <v>0</v>
      </c>
    </row>
    <row r="65" spans="1:9" s="21" customFormat="1" ht="12.75">
      <c r="A65" s="22">
        <v>3722</v>
      </c>
      <c r="B65" s="22">
        <v>2111</v>
      </c>
      <c r="C65" s="22">
        <v>17</v>
      </c>
      <c r="D65" s="22" t="s">
        <v>28</v>
      </c>
      <c r="E65" s="49">
        <v>91000</v>
      </c>
      <c r="F65" s="33">
        <v>92070</v>
      </c>
      <c r="G65" s="33">
        <v>92000</v>
      </c>
      <c r="H65" s="33">
        <v>91500</v>
      </c>
      <c r="I65" s="33">
        <v>92000</v>
      </c>
    </row>
    <row r="66" spans="1:10" s="21" customFormat="1" ht="12.75">
      <c r="A66" s="22">
        <v>3722</v>
      </c>
      <c r="B66" s="22">
        <v>2111</v>
      </c>
      <c r="C66" s="22">
        <v>49</v>
      </c>
      <c r="D66" s="22" t="s">
        <v>115</v>
      </c>
      <c r="E66" s="49">
        <v>36400</v>
      </c>
      <c r="F66" s="33">
        <v>36400</v>
      </c>
      <c r="G66" s="33">
        <v>36400</v>
      </c>
      <c r="H66" s="33">
        <v>36200</v>
      </c>
      <c r="I66" s="33">
        <v>36200</v>
      </c>
      <c r="J66" s="28"/>
    </row>
    <row r="67" spans="1:9" s="21" customFormat="1" ht="12.75">
      <c r="A67" s="22">
        <v>3722</v>
      </c>
      <c r="B67" s="22">
        <v>2111</v>
      </c>
      <c r="C67" s="22">
        <v>18</v>
      </c>
      <c r="D67" s="22" t="s">
        <v>29</v>
      </c>
      <c r="E67" s="49">
        <v>2680</v>
      </c>
      <c r="F67" s="33">
        <v>2680</v>
      </c>
      <c r="G67" s="33">
        <v>2640</v>
      </c>
      <c r="H67" s="33">
        <v>2640</v>
      </c>
      <c r="I67" s="33">
        <v>2600</v>
      </c>
    </row>
    <row r="68" spans="1:9" s="21" customFormat="1" ht="12.75">
      <c r="A68" s="22">
        <v>3722</v>
      </c>
      <c r="B68" s="22">
        <v>2324</v>
      </c>
      <c r="C68" s="22">
        <v>27</v>
      </c>
      <c r="D68" s="22" t="s">
        <v>30</v>
      </c>
      <c r="E68" s="49">
        <v>15410</v>
      </c>
      <c r="F68" s="33">
        <v>15410</v>
      </c>
      <c r="G68" s="33">
        <v>18740</v>
      </c>
      <c r="H68" s="33">
        <v>18740</v>
      </c>
      <c r="I68" s="33">
        <v>26240</v>
      </c>
    </row>
    <row r="69" spans="1:9" s="21" customFormat="1" ht="12.75">
      <c r="A69" s="22">
        <v>3722</v>
      </c>
      <c r="B69" s="22">
        <v>2324</v>
      </c>
      <c r="C69" s="22">
        <v>28</v>
      </c>
      <c r="D69" s="22" t="s">
        <v>31</v>
      </c>
      <c r="E69" s="49">
        <v>5956</v>
      </c>
      <c r="F69" s="33">
        <v>5956</v>
      </c>
      <c r="G69" s="33">
        <v>5693</v>
      </c>
      <c r="H69" s="33">
        <v>5693</v>
      </c>
      <c r="I69" s="33">
        <v>5926</v>
      </c>
    </row>
    <row r="70" spans="1:9" s="21" customFormat="1" ht="12.75">
      <c r="A70" s="22">
        <v>3722</v>
      </c>
      <c r="B70" s="22">
        <v>2324</v>
      </c>
      <c r="C70" s="22">
        <v>7</v>
      </c>
      <c r="D70" s="22" t="s">
        <v>116</v>
      </c>
      <c r="E70" s="49">
        <v>27416</v>
      </c>
      <c r="F70" s="33">
        <v>27416</v>
      </c>
      <c r="G70" s="33">
        <v>24801</v>
      </c>
      <c r="H70" s="33">
        <v>24801</v>
      </c>
      <c r="I70" s="33">
        <v>24819</v>
      </c>
    </row>
    <row r="71" spans="1:9" s="21" customFormat="1" ht="12.75">
      <c r="A71" s="22">
        <v>3725</v>
      </c>
      <c r="B71" s="22">
        <v>2111</v>
      </c>
      <c r="C71" s="22">
        <v>7</v>
      </c>
      <c r="D71" s="22" t="s">
        <v>32</v>
      </c>
      <c r="E71" s="49">
        <v>70000</v>
      </c>
      <c r="F71" s="33">
        <v>75730</v>
      </c>
      <c r="G71" s="33">
        <v>76000</v>
      </c>
      <c r="H71" s="33">
        <v>82392</v>
      </c>
      <c r="I71" s="33">
        <v>83000</v>
      </c>
    </row>
    <row r="72" spans="1:9" s="21" customFormat="1" ht="12.75">
      <c r="A72" s="22">
        <v>3725</v>
      </c>
      <c r="B72" s="22">
        <v>2132</v>
      </c>
      <c r="C72" s="22">
        <v>7</v>
      </c>
      <c r="D72" s="22" t="s">
        <v>237</v>
      </c>
      <c r="E72" s="49">
        <v>0</v>
      </c>
      <c r="F72" s="33">
        <v>2000</v>
      </c>
      <c r="G72" s="33">
        <v>1000</v>
      </c>
      <c r="H72" s="33">
        <v>1000</v>
      </c>
      <c r="I72" s="33">
        <v>1000</v>
      </c>
    </row>
    <row r="73" spans="1:9" s="21" customFormat="1" ht="12.75">
      <c r="A73" s="22">
        <v>3745</v>
      </c>
      <c r="B73" s="22">
        <v>2324</v>
      </c>
      <c r="C73" s="22"/>
      <c r="D73" s="22" t="s">
        <v>238</v>
      </c>
      <c r="E73" s="49">
        <v>0</v>
      </c>
      <c r="F73" s="33">
        <v>13733</v>
      </c>
      <c r="G73" s="33">
        <v>0</v>
      </c>
      <c r="H73" s="33">
        <v>8721</v>
      </c>
      <c r="I73" s="33">
        <v>0</v>
      </c>
    </row>
    <row r="74" spans="1:9" s="21" customFormat="1" ht="12.75">
      <c r="A74" s="22">
        <v>6171</v>
      </c>
      <c r="B74" s="22">
        <v>2321</v>
      </c>
      <c r="C74" s="22">
        <v>7</v>
      </c>
      <c r="D74" s="22" t="s">
        <v>151</v>
      </c>
      <c r="E74" s="49">
        <v>0</v>
      </c>
      <c r="F74" s="33">
        <v>3000</v>
      </c>
      <c r="G74" s="33">
        <v>0</v>
      </c>
      <c r="H74" s="33">
        <v>3000</v>
      </c>
      <c r="I74" s="33">
        <v>0</v>
      </c>
    </row>
    <row r="75" spans="1:9" s="21" customFormat="1" ht="12.75">
      <c r="A75" s="22">
        <v>6310</v>
      </c>
      <c r="B75" s="22">
        <v>2141</v>
      </c>
      <c r="C75" s="22"/>
      <c r="D75" s="22" t="s">
        <v>33</v>
      </c>
      <c r="E75" s="49">
        <v>45000</v>
      </c>
      <c r="F75" s="33">
        <v>51184</v>
      </c>
      <c r="G75" s="33">
        <v>45000</v>
      </c>
      <c r="H75" s="33">
        <v>50942</v>
      </c>
      <c r="I75" s="33">
        <v>50000</v>
      </c>
    </row>
    <row r="76" spans="1:9" s="21" customFormat="1" ht="12.75">
      <c r="A76" s="22">
        <v>6409</v>
      </c>
      <c r="B76" s="22">
        <v>2324</v>
      </c>
      <c r="C76" s="22"/>
      <c r="D76" s="22" t="s">
        <v>218</v>
      </c>
      <c r="E76" s="49">
        <v>0</v>
      </c>
      <c r="F76" s="33">
        <v>3</v>
      </c>
      <c r="G76" s="33">
        <v>0</v>
      </c>
      <c r="H76" s="33">
        <v>0</v>
      </c>
      <c r="I76" s="33">
        <v>0</v>
      </c>
    </row>
    <row r="77" spans="1:9" s="21" customFormat="1" ht="12.75">
      <c r="A77" s="22">
        <v>2411</v>
      </c>
      <c r="B77" s="22">
        <v>2111</v>
      </c>
      <c r="C77" s="22"/>
      <c r="D77" s="22" t="s">
        <v>307</v>
      </c>
      <c r="E77" s="49">
        <v>0</v>
      </c>
      <c r="F77" s="33">
        <v>0</v>
      </c>
      <c r="G77" s="33">
        <v>81060</v>
      </c>
      <c r="H77" s="33">
        <v>81795</v>
      </c>
      <c r="I77" s="33">
        <v>107200</v>
      </c>
    </row>
    <row r="78" spans="1:9" s="21" customFormat="1" ht="12.75">
      <c r="A78" s="22">
        <v>2411</v>
      </c>
      <c r="B78" s="22">
        <v>2324</v>
      </c>
      <c r="C78" s="22"/>
      <c r="D78" s="22" t="s">
        <v>306</v>
      </c>
      <c r="E78" s="49">
        <v>0</v>
      </c>
      <c r="F78" s="33">
        <v>0</v>
      </c>
      <c r="G78" s="33">
        <v>0</v>
      </c>
      <c r="H78" s="33">
        <v>0</v>
      </c>
      <c r="I78" s="33">
        <v>30486</v>
      </c>
    </row>
    <row r="79" spans="1:9" s="21" customFormat="1" ht="12.75">
      <c r="A79" s="22"/>
      <c r="B79" s="22">
        <v>4134</v>
      </c>
      <c r="C79" s="22"/>
      <c r="D79" s="22" t="s">
        <v>171</v>
      </c>
      <c r="E79" s="49"/>
      <c r="F79" s="33">
        <v>160000</v>
      </c>
      <c r="G79" s="33">
        <v>0</v>
      </c>
      <c r="H79" s="33">
        <v>180000</v>
      </c>
      <c r="I79" s="33">
        <v>0</v>
      </c>
    </row>
    <row r="80" spans="1:9" s="21" customFormat="1" ht="12.75">
      <c r="A80" s="22"/>
      <c r="B80" s="22">
        <v>8115</v>
      </c>
      <c r="C80" s="22"/>
      <c r="D80" s="22" t="s">
        <v>239</v>
      </c>
      <c r="E80" s="52">
        <v>989309</v>
      </c>
      <c r="F80" s="33"/>
      <c r="G80" s="33"/>
      <c r="H80" s="33"/>
      <c r="I80" s="33"/>
    </row>
    <row r="81" spans="1:9" s="21" customFormat="1" ht="12.75" customHeight="1">
      <c r="A81" s="22"/>
      <c r="B81" s="22"/>
      <c r="C81" s="22"/>
      <c r="D81" s="3" t="s">
        <v>103</v>
      </c>
      <c r="E81" s="52">
        <v>0</v>
      </c>
      <c r="F81" s="33">
        <v>1</v>
      </c>
      <c r="G81" s="33"/>
      <c r="H81" s="33"/>
      <c r="I81" s="33"/>
    </row>
    <row r="82" spans="3:9" s="21" customFormat="1" ht="12.75">
      <c r="C82" s="22"/>
      <c r="D82" s="34" t="s">
        <v>300</v>
      </c>
      <c r="E82" s="54">
        <f>SUM(E31:E81)</f>
        <v>2328724</v>
      </c>
      <c r="F82" s="17">
        <f>SUM(F31:F81)</f>
        <v>1424614</v>
      </c>
      <c r="G82" s="17">
        <f>SUM(G31:G81)</f>
        <v>904265</v>
      </c>
      <c r="H82" s="17">
        <f>SUM(H31:H81)</f>
        <v>1182075</v>
      </c>
      <c r="I82" s="17">
        <f>SUM(I31:I81)</f>
        <v>872160</v>
      </c>
    </row>
    <row r="83" spans="4:9" s="21" customFormat="1" ht="25.5">
      <c r="D83" s="35" t="s">
        <v>205</v>
      </c>
      <c r="E83" s="53">
        <f>SUM(E82+E30)</f>
        <v>10183664</v>
      </c>
      <c r="F83" s="17">
        <f>SUM(F30+F82)</f>
        <v>10761335.48</v>
      </c>
      <c r="G83" s="17">
        <f>SUM(G82+G30)</f>
        <v>8890265</v>
      </c>
      <c r="H83" s="17">
        <f>SUM(H82+H30)</f>
        <v>10073649</v>
      </c>
      <c r="I83" s="17">
        <f>SUM(I82+I30)</f>
        <v>9579930</v>
      </c>
    </row>
    <row r="84" spans="3:7" s="21" customFormat="1" ht="12.75">
      <c r="C84" s="28"/>
      <c r="D84" s="36"/>
      <c r="E84" s="55"/>
      <c r="F84" s="47"/>
      <c r="G84" s="47"/>
    </row>
    <row r="85" spans="1:6" ht="12.75">
      <c r="A85" s="21"/>
      <c r="B85" s="21"/>
      <c r="C85" s="28"/>
      <c r="D85" s="37"/>
      <c r="E85" s="17"/>
      <c r="F85" s="15"/>
    </row>
    <row r="86" spans="3:5" ht="12.75">
      <c r="C86" s="37"/>
      <c r="D86" s="37"/>
      <c r="E86" s="57"/>
    </row>
    <row r="87" spans="3:5" ht="12.75">
      <c r="C87" s="37"/>
      <c r="D87" s="37"/>
      <c r="E87" s="57"/>
    </row>
    <row r="88" spans="3:5" ht="12.75">
      <c r="C88" s="37"/>
      <c r="D88" s="37"/>
      <c r="E88" s="57"/>
    </row>
    <row r="89" spans="3:5" ht="12.75">
      <c r="C89" s="37"/>
      <c r="E89" s="57"/>
    </row>
  </sheetData>
  <mergeCells count="2">
    <mergeCell ref="A2:D2"/>
    <mergeCell ref="A1:D1"/>
  </mergeCells>
  <printOptions gridLines="1"/>
  <pageMargins left="0.75" right="0.75" top="1" bottom="1" header="0.4921259845" footer="0.4921259845"/>
  <pageSetup fitToHeight="2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workbookViewId="0" topLeftCell="A19">
      <selection activeCell="I22" sqref="I22"/>
    </sheetView>
  </sheetViews>
  <sheetFormatPr defaultColWidth="9.140625" defaultRowHeight="12.75"/>
  <cols>
    <col min="2" max="2" width="4.7109375" style="0" customWidth="1"/>
    <col min="3" max="3" width="27.421875" style="0" customWidth="1"/>
    <col min="4" max="4" width="16.7109375" style="14" customWidth="1"/>
    <col min="5" max="5" width="12.8515625" style="0" customWidth="1"/>
    <col min="6" max="6" width="13.57421875" style="0" customWidth="1"/>
    <col min="7" max="8" width="10.421875" style="0" bestFit="1" customWidth="1"/>
  </cols>
  <sheetData>
    <row r="1" spans="1:8" ht="12.75">
      <c r="A1" s="116" t="s">
        <v>161</v>
      </c>
      <c r="B1" s="116"/>
      <c r="C1" s="116"/>
      <c r="D1" s="15"/>
      <c r="E1" s="2"/>
      <c r="F1" s="2"/>
      <c r="G1" s="2"/>
      <c r="H1" s="2"/>
    </row>
    <row r="2" spans="1:8" ht="12.75">
      <c r="A2" s="1" t="s">
        <v>1</v>
      </c>
      <c r="B2" s="1" t="s">
        <v>2</v>
      </c>
      <c r="C2" s="1" t="s">
        <v>3</v>
      </c>
      <c r="D2" s="16" t="s">
        <v>173</v>
      </c>
      <c r="E2" s="16" t="s">
        <v>221</v>
      </c>
      <c r="F2" s="16" t="s">
        <v>222</v>
      </c>
      <c r="G2" s="16" t="s">
        <v>301</v>
      </c>
      <c r="H2" s="16" t="s">
        <v>302</v>
      </c>
    </row>
    <row r="3" spans="1:8" ht="12.75">
      <c r="A3" s="2">
        <v>5137</v>
      </c>
      <c r="B3" s="2">
        <v>6</v>
      </c>
      <c r="C3" s="2" t="s">
        <v>139</v>
      </c>
      <c r="D3" s="15">
        <v>0</v>
      </c>
      <c r="E3" s="16">
        <v>0</v>
      </c>
      <c r="F3" s="16">
        <v>15000</v>
      </c>
      <c r="G3" s="16">
        <v>16396</v>
      </c>
      <c r="H3" s="16">
        <v>20000</v>
      </c>
    </row>
    <row r="4" spans="1:8" ht="12.75">
      <c r="A4" s="2">
        <v>5139</v>
      </c>
      <c r="B4" s="2">
        <v>6</v>
      </c>
      <c r="C4" s="2" t="s">
        <v>77</v>
      </c>
      <c r="D4" s="15">
        <v>10000</v>
      </c>
      <c r="E4" s="16">
        <v>5520</v>
      </c>
      <c r="F4" s="16">
        <v>6000</v>
      </c>
      <c r="G4" s="16">
        <v>10704</v>
      </c>
      <c r="H4" s="16">
        <v>12000</v>
      </c>
    </row>
    <row r="5" spans="1:8" ht="12.75">
      <c r="A5" s="2">
        <v>5168.69</v>
      </c>
      <c r="B5" s="2">
        <v>6</v>
      </c>
      <c r="C5" s="2" t="s">
        <v>78</v>
      </c>
      <c r="D5" s="15">
        <v>33000</v>
      </c>
      <c r="E5" s="16">
        <v>32917</v>
      </c>
      <c r="F5" s="16">
        <v>33000</v>
      </c>
      <c r="G5" s="16">
        <v>21661</v>
      </c>
      <c r="H5" s="16">
        <v>25000</v>
      </c>
    </row>
    <row r="6" spans="1:8" ht="12.75">
      <c r="A6" s="2">
        <v>5171</v>
      </c>
      <c r="B6" s="2">
        <v>6</v>
      </c>
      <c r="C6" s="2" t="s">
        <v>223</v>
      </c>
      <c r="D6" s="15">
        <v>0</v>
      </c>
      <c r="E6" s="16">
        <v>1148</v>
      </c>
      <c r="F6" s="16">
        <v>1000</v>
      </c>
      <c r="G6" s="16">
        <v>0</v>
      </c>
      <c r="H6" s="16">
        <v>3000</v>
      </c>
    </row>
    <row r="7" spans="1:8" ht="12.75">
      <c r="A7" s="2">
        <v>5172</v>
      </c>
      <c r="B7" s="2">
        <v>6</v>
      </c>
      <c r="C7" s="2" t="s">
        <v>310</v>
      </c>
      <c r="D7" s="15">
        <v>0</v>
      </c>
      <c r="E7" s="16">
        <v>0</v>
      </c>
      <c r="F7" s="16">
        <v>0</v>
      </c>
      <c r="G7" s="16">
        <v>715</v>
      </c>
      <c r="H7" s="16">
        <v>3000</v>
      </c>
    </row>
    <row r="8" spans="1:8" ht="12.75">
      <c r="A8" s="2"/>
      <c r="B8" s="2"/>
      <c r="C8" s="3" t="s">
        <v>162</v>
      </c>
      <c r="D8" s="17">
        <f>SUM(D3:D7)</f>
        <v>43000</v>
      </c>
      <c r="E8" s="23">
        <f>SUM(E3:E7)</f>
        <v>39585</v>
      </c>
      <c r="F8" s="46">
        <f>SUM(F3:F7)</f>
        <v>55000</v>
      </c>
      <c r="G8" s="46">
        <f>SUM(G3:G7)</f>
        <v>49476</v>
      </c>
      <c r="H8" s="46">
        <f>SUM(H3:H7)</f>
        <v>63000</v>
      </c>
    </row>
    <row r="9" spans="1:8" ht="12.75">
      <c r="A9" s="2">
        <v>5011</v>
      </c>
      <c r="B9" s="2">
        <v>5</v>
      </c>
      <c r="C9" s="2" t="s">
        <v>140</v>
      </c>
      <c r="D9" s="15">
        <v>515500</v>
      </c>
      <c r="E9" s="16">
        <v>517447</v>
      </c>
      <c r="F9" s="16">
        <v>530000</v>
      </c>
      <c r="G9" s="16">
        <v>575879</v>
      </c>
      <c r="H9" s="16">
        <v>620000</v>
      </c>
    </row>
    <row r="10" spans="1:8" ht="12.75">
      <c r="A10" s="2">
        <v>5021</v>
      </c>
      <c r="B10" s="2">
        <v>5</v>
      </c>
      <c r="C10" s="2" t="s">
        <v>100</v>
      </c>
      <c r="D10" s="15">
        <v>10000</v>
      </c>
      <c r="E10" s="16">
        <v>6600</v>
      </c>
      <c r="F10" s="16">
        <v>7000</v>
      </c>
      <c r="G10" s="16">
        <v>10335</v>
      </c>
      <c r="H10" s="16">
        <v>10000</v>
      </c>
    </row>
    <row r="11" spans="1:8" ht="12.75">
      <c r="A11" s="2">
        <v>5031</v>
      </c>
      <c r="B11" s="2">
        <v>5</v>
      </c>
      <c r="C11" s="2" t="s">
        <v>79</v>
      </c>
      <c r="D11" s="15">
        <v>129000</v>
      </c>
      <c r="E11" s="16">
        <v>129361</v>
      </c>
      <c r="F11" s="16">
        <v>132500</v>
      </c>
      <c r="G11" s="16">
        <v>143973</v>
      </c>
      <c r="H11" s="16">
        <v>155000</v>
      </c>
    </row>
    <row r="12" spans="1:8" ht="12.75">
      <c r="A12" s="2">
        <v>5032</v>
      </c>
      <c r="B12" s="2">
        <v>5</v>
      </c>
      <c r="C12" s="2" t="s">
        <v>80</v>
      </c>
      <c r="D12" s="15">
        <v>46500</v>
      </c>
      <c r="E12" s="16">
        <v>46569</v>
      </c>
      <c r="F12" s="16">
        <v>47700</v>
      </c>
      <c r="G12" s="16">
        <v>51829</v>
      </c>
      <c r="H12" s="16">
        <v>55800</v>
      </c>
    </row>
    <row r="13" spans="1:8" ht="12.75">
      <c r="A13" s="2">
        <v>5038</v>
      </c>
      <c r="B13" s="2">
        <v>5</v>
      </c>
      <c r="C13" s="2" t="s">
        <v>81</v>
      </c>
      <c r="D13" s="15">
        <v>6000</v>
      </c>
      <c r="E13" s="16">
        <v>5412</v>
      </c>
      <c r="F13" s="16">
        <v>6000</v>
      </c>
      <c r="G13" s="16">
        <v>5562</v>
      </c>
      <c r="H13" s="16">
        <v>6000</v>
      </c>
    </row>
    <row r="14" spans="1:8" ht="12.75">
      <c r="A14" s="2">
        <v>5136</v>
      </c>
      <c r="B14" s="2">
        <v>5</v>
      </c>
      <c r="C14" s="2" t="s">
        <v>82</v>
      </c>
      <c r="D14" s="15">
        <v>2000</v>
      </c>
      <c r="E14" s="16">
        <v>4117</v>
      </c>
      <c r="F14" s="16">
        <v>3000</v>
      </c>
      <c r="G14" s="16">
        <v>1332</v>
      </c>
      <c r="H14" s="16">
        <v>2000</v>
      </c>
    </row>
    <row r="15" spans="1:8" ht="12" customHeight="1">
      <c r="A15" s="2">
        <v>5139</v>
      </c>
      <c r="B15" s="2">
        <v>5</v>
      </c>
      <c r="C15" s="2" t="s">
        <v>83</v>
      </c>
      <c r="D15" s="15">
        <v>12000</v>
      </c>
      <c r="E15" s="16">
        <v>17247</v>
      </c>
      <c r="F15" s="16">
        <v>17500</v>
      </c>
      <c r="G15" s="16">
        <v>6002</v>
      </c>
      <c r="H15" s="16">
        <v>8000</v>
      </c>
    </row>
    <row r="16" spans="1:8" ht="12.75">
      <c r="A16" s="2">
        <v>5161</v>
      </c>
      <c r="B16" s="2">
        <v>5</v>
      </c>
      <c r="C16" s="2" t="s">
        <v>74</v>
      </c>
      <c r="D16" s="15">
        <v>8500</v>
      </c>
      <c r="E16" s="16">
        <v>6652</v>
      </c>
      <c r="F16" s="16">
        <v>7000</v>
      </c>
      <c r="G16" s="16">
        <v>8157</v>
      </c>
      <c r="H16" s="16">
        <v>9000</v>
      </c>
    </row>
    <row r="17" spans="1:8" ht="12.75">
      <c r="A17" s="2">
        <v>5162</v>
      </c>
      <c r="B17" s="2">
        <v>5</v>
      </c>
      <c r="C17" s="2" t="s">
        <v>84</v>
      </c>
      <c r="D17" s="15">
        <v>22000</v>
      </c>
      <c r="E17" s="16">
        <v>24124</v>
      </c>
      <c r="F17" s="16">
        <v>20000</v>
      </c>
      <c r="G17" s="16">
        <v>12928</v>
      </c>
      <c r="H17" s="16">
        <v>10000</v>
      </c>
    </row>
    <row r="18" spans="1:8" ht="12.75">
      <c r="A18" s="2">
        <v>5166</v>
      </c>
      <c r="B18" s="2">
        <v>5</v>
      </c>
      <c r="C18" s="2" t="s">
        <v>311</v>
      </c>
      <c r="D18" s="15">
        <v>0</v>
      </c>
      <c r="E18" s="16">
        <v>0</v>
      </c>
      <c r="F18" s="16">
        <v>0</v>
      </c>
      <c r="G18" s="16">
        <v>600</v>
      </c>
      <c r="H18" s="16">
        <v>800</v>
      </c>
    </row>
    <row r="19" spans="1:8" ht="12.75">
      <c r="A19" s="2">
        <v>5137</v>
      </c>
      <c r="B19" s="2">
        <v>5</v>
      </c>
      <c r="C19" s="2" t="s">
        <v>190</v>
      </c>
      <c r="D19" s="15">
        <v>2000</v>
      </c>
      <c r="E19" s="16">
        <v>0</v>
      </c>
      <c r="F19" s="16">
        <v>3000</v>
      </c>
      <c r="G19" s="16">
        <v>0</v>
      </c>
      <c r="H19" s="16">
        <v>3000</v>
      </c>
    </row>
    <row r="20" spans="1:8" ht="12.75">
      <c r="A20" s="2">
        <v>5167</v>
      </c>
      <c r="B20" s="2">
        <v>5</v>
      </c>
      <c r="C20" s="2" t="s">
        <v>85</v>
      </c>
      <c r="D20" s="15">
        <v>10000</v>
      </c>
      <c r="E20" s="16">
        <v>11960</v>
      </c>
      <c r="F20" s="16">
        <v>12600</v>
      </c>
      <c r="G20" s="16">
        <v>7950</v>
      </c>
      <c r="H20" s="16">
        <v>8500</v>
      </c>
    </row>
    <row r="21" spans="1:8" ht="12.75">
      <c r="A21" s="2">
        <v>5169</v>
      </c>
      <c r="B21" s="2">
        <v>5</v>
      </c>
      <c r="C21" s="2" t="s">
        <v>86</v>
      </c>
      <c r="D21" s="15">
        <v>17000</v>
      </c>
      <c r="E21" s="16">
        <v>16535</v>
      </c>
      <c r="F21" s="16">
        <v>17000</v>
      </c>
      <c r="G21" s="16">
        <v>15313</v>
      </c>
      <c r="H21" s="16">
        <v>16000</v>
      </c>
    </row>
    <row r="22" spans="1:8" ht="12.75">
      <c r="A22" s="2">
        <v>5171</v>
      </c>
      <c r="B22" s="2">
        <v>5</v>
      </c>
      <c r="C22" s="2" t="s">
        <v>312</v>
      </c>
      <c r="D22" s="15">
        <v>0</v>
      </c>
      <c r="E22" s="16">
        <v>0</v>
      </c>
      <c r="F22" s="16">
        <v>0</v>
      </c>
      <c r="G22" s="16">
        <v>1440</v>
      </c>
      <c r="H22" s="16">
        <v>1500</v>
      </c>
    </row>
    <row r="23" spans="1:8" ht="12.75">
      <c r="A23" s="2">
        <v>5173</v>
      </c>
      <c r="B23" s="2">
        <v>5</v>
      </c>
      <c r="C23" s="2" t="s">
        <v>72</v>
      </c>
      <c r="D23" s="15">
        <v>2000</v>
      </c>
      <c r="E23" s="16">
        <v>3999</v>
      </c>
      <c r="F23" s="16">
        <v>4500</v>
      </c>
      <c r="G23" s="16">
        <v>1568</v>
      </c>
      <c r="H23" s="16">
        <v>2000</v>
      </c>
    </row>
    <row r="24" spans="1:8" ht="12.75">
      <c r="A24" s="2">
        <v>5229</v>
      </c>
      <c r="B24" s="2">
        <v>5</v>
      </c>
      <c r="C24" s="2" t="s">
        <v>87</v>
      </c>
      <c r="D24" s="15">
        <v>3500</v>
      </c>
      <c r="E24" s="16">
        <v>3471</v>
      </c>
      <c r="F24" s="16">
        <v>3500</v>
      </c>
      <c r="G24" s="16">
        <v>3471</v>
      </c>
      <c r="H24" s="16">
        <v>3500</v>
      </c>
    </row>
    <row r="25" spans="1:8" ht="12.75">
      <c r="A25" s="2">
        <v>5362</v>
      </c>
      <c r="B25" s="2">
        <v>5</v>
      </c>
      <c r="C25" s="2" t="s">
        <v>88</v>
      </c>
      <c r="D25" s="15">
        <v>200</v>
      </c>
      <c r="E25" s="16">
        <v>141</v>
      </c>
      <c r="F25" s="16">
        <v>100</v>
      </c>
      <c r="G25" s="16">
        <v>0</v>
      </c>
      <c r="H25" s="16">
        <v>0</v>
      </c>
    </row>
    <row r="26" spans="1:8" ht="12.75">
      <c r="A26" s="2">
        <v>5321</v>
      </c>
      <c r="B26" s="2">
        <v>5</v>
      </c>
      <c r="C26" s="2" t="s">
        <v>101</v>
      </c>
      <c r="D26" s="15">
        <v>0</v>
      </c>
      <c r="E26" s="16">
        <v>1200</v>
      </c>
      <c r="F26" s="16">
        <v>0</v>
      </c>
      <c r="G26" s="16">
        <v>1200</v>
      </c>
      <c r="H26" s="16">
        <v>1200</v>
      </c>
    </row>
    <row r="27" spans="1:8" ht="12.75">
      <c r="A27" s="2">
        <v>5424</v>
      </c>
      <c r="B27" s="2">
        <v>5</v>
      </c>
      <c r="C27" s="2" t="s">
        <v>126</v>
      </c>
      <c r="D27" s="15">
        <v>5000</v>
      </c>
      <c r="E27" s="16">
        <v>3324</v>
      </c>
      <c r="F27" s="16">
        <v>3500</v>
      </c>
      <c r="G27" s="16">
        <v>7103</v>
      </c>
      <c r="H27" s="16">
        <v>7700</v>
      </c>
    </row>
    <row r="28" spans="1:8" ht="12.75">
      <c r="A28" s="2">
        <v>5175</v>
      </c>
      <c r="B28" s="2">
        <v>5</v>
      </c>
      <c r="C28" s="2" t="s">
        <v>134</v>
      </c>
      <c r="D28" s="15">
        <v>300</v>
      </c>
      <c r="E28" s="16">
        <v>65</v>
      </c>
      <c r="F28" s="16">
        <v>1000</v>
      </c>
      <c r="G28" s="16">
        <v>336</v>
      </c>
      <c r="H28" s="16">
        <v>500</v>
      </c>
    </row>
    <row r="29" spans="1:8" ht="12.75">
      <c r="A29" s="3"/>
      <c r="B29" s="3"/>
      <c r="C29" s="3" t="s">
        <v>163</v>
      </c>
      <c r="D29" s="17">
        <f>SUM(D9:D28)</f>
        <v>791500</v>
      </c>
      <c r="E29" s="17">
        <f>SUM(E9:E28)</f>
        <v>798224</v>
      </c>
      <c r="F29" s="17">
        <f>SUM(F9:F28)</f>
        <v>815900</v>
      </c>
      <c r="G29" s="46">
        <f>SUM(G9:G28)</f>
        <v>854978</v>
      </c>
      <c r="H29" s="46">
        <f>SUM(H9:H28)</f>
        <v>920500</v>
      </c>
    </row>
    <row r="30" spans="1:8" ht="12.75">
      <c r="A30" s="7">
        <v>5011</v>
      </c>
      <c r="B30" s="7">
        <v>51</v>
      </c>
      <c r="C30" s="7" t="s">
        <v>141</v>
      </c>
      <c r="D30" s="15">
        <v>0</v>
      </c>
      <c r="E30" s="16">
        <v>88422</v>
      </c>
      <c r="F30" s="16">
        <v>0</v>
      </c>
      <c r="G30" s="16">
        <v>0</v>
      </c>
      <c r="H30" s="16">
        <v>0</v>
      </c>
    </row>
    <row r="31" spans="1:8" ht="12.75">
      <c r="A31" s="7">
        <v>5031</v>
      </c>
      <c r="B31" s="7">
        <v>51</v>
      </c>
      <c r="C31" s="7" t="s">
        <v>142</v>
      </c>
      <c r="D31" s="15">
        <v>0</v>
      </c>
      <c r="E31" s="16">
        <v>22107</v>
      </c>
      <c r="F31" s="16">
        <v>0</v>
      </c>
      <c r="G31" s="16">
        <v>0</v>
      </c>
      <c r="H31" s="16">
        <v>0</v>
      </c>
    </row>
    <row r="32" spans="1:8" ht="12.75">
      <c r="A32" s="7">
        <v>5032</v>
      </c>
      <c r="B32" s="7">
        <v>51</v>
      </c>
      <c r="C32" s="7" t="s">
        <v>143</v>
      </c>
      <c r="D32" s="15">
        <v>0</v>
      </c>
      <c r="E32" s="16">
        <v>7958</v>
      </c>
      <c r="F32" s="16">
        <v>0</v>
      </c>
      <c r="G32" s="16">
        <v>0</v>
      </c>
      <c r="H32" s="16">
        <v>0</v>
      </c>
    </row>
    <row r="33" spans="1:8" ht="12.75">
      <c r="A33" s="7">
        <v>5424</v>
      </c>
      <c r="B33" s="7">
        <v>51</v>
      </c>
      <c r="C33" s="7" t="s">
        <v>144</v>
      </c>
      <c r="D33" s="15">
        <v>0</v>
      </c>
      <c r="E33" s="16">
        <v>641</v>
      </c>
      <c r="F33" s="16">
        <v>0</v>
      </c>
      <c r="G33" s="16">
        <v>0</v>
      </c>
      <c r="H33" s="16">
        <v>0</v>
      </c>
    </row>
    <row r="34" spans="1:8" ht="12.75">
      <c r="A34" s="2"/>
      <c r="B34" s="2"/>
      <c r="C34" s="3" t="s">
        <v>224</v>
      </c>
      <c r="D34" s="17">
        <f>SUM(D30:D33)</f>
        <v>0</v>
      </c>
      <c r="E34" s="17">
        <f>SUM(E30:E33)</f>
        <v>119128</v>
      </c>
      <c r="F34" s="46">
        <f>SUM(F30:F33)</f>
        <v>0</v>
      </c>
      <c r="G34" s="16">
        <f>SUM(G30:G33)</f>
        <v>0</v>
      </c>
      <c r="H34" s="16">
        <f>SUM(H30:H33)</f>
        <v>0</v>
      </c>
    </row>
    <row r="35" spans="1:8" ht="12.75">
      <c r="A35" s="2"/>
      <c r="B35" s="2"/>
      <c r="C35" s="7" t="s">
        <v>240</v>
      </c>
      <c r="D35" s="17">
        <f>SUM(D34,D29,D8)</f>
        <v>834500</v>
      </c>
      <c r="E35" s="59">
        <f>SUM(E34,E29,E8)</f>
        <v>956937</v>
      </c>
      <c r="F35" s="60">
        <f>SUM(F8+F29+F34)</f>
        <v>870900</v>
      </c>
      <c r="G35" s="46">
        <f>SUM(G8+G29+G34)</f>
        <v>904454</v>
      </c>
      <c r="H35" s="46">
        <f>SUM(H8+H29+H34)</f>
        <v>983500</v>
      </c>
    </row>
  </sheetData>
  <mergeCells count="1">
    <mergeCell ref="A1:C1"/>
  </mergeCells>
  <printOptions/>
  <pageMargins left="0.75" right="0.75" top="1" bottom="1" header="0.4921259845" footer="0.4921259845"/>
  <pageSetup fitToHeight="2" fitToWidth="1" horizontalDpi="300" verticalDpi="3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workbookViewId="0" topLeftCell="A25">
      <selection activeCell="A15" sqref="A15:IV15"/>
    </sheetView>
  </sheetViews>
  <sheetFormatPr defaultColWidth="9.140625" defaultRowHeight="12.75"/>
  <cols>
    <col min="1" max="2" width="5.00390625" style="4" customWidth="1"/>
    <col min="3" max="3" width="26.28125" style="4" customWidth="1"/>
    <col min="4" max="4" width="8.57421875" style="4" customWidth="1"/>
    <col min="5" max="5" width="11.57421875" style="4" customWidth="1"/>
    <col min="6" max="6" width="8.8515625" style="4" customWidth="1"/>
    <col min="7" max="7" width="10.28125" style="38" customWidth="1"/>
    <col min="8" max="8" width="8.7109375" style="18" customWidth="1"/>
    <col min="9" max="9" width="11.57421875" style="4" customWidth="1"/>
    <col min="10" max="16384" width="9.140625" style="4" customWidth="1"/>
  </cols>
  <sheetData>
    <row r="1" spans="1:13" ht="12.75">
      <c r="A1"/>
      <c r="B1"/>
      <c r="C1"/>
      <c r="D1"/>
      <c r="E1"/>
      <c r="F1"/>
      <c r="G1"/>
      <c r="H1"/>
      <c r="I1"/>
      <c r="J1"/>
      <c r="K1"/>
      <c r="L1"/>
      <c r="M1"/>
    </row>
    <row r="2" spans="1:13" ht="12.75">
      <c r="A2"/>
      <c r="B2"/>
      <c r="C2"/>
      <c r="D2"/>
      <c r="E2"/>
      <c r="F2"/>
      <c r="G2"/>
      <c r="H2"/>
      <c r="I2"/>
      <c r="J2"/>
      <c r="K2"/>
      <c r="L2"/>
      <c r="M2"/>
    </row>
    <row r="3" spans="1:13" ht="12.75">
      <c r="A3"/>
      <c r="B3"/>
      <c r="C3"/>
      <c r="D3"/>
      <c r="E3"/>
      <c r="F3"/>
      <c r="G3"/>
      <c r="H3"/>
      <c r="I3"/>
      <c r="J3"/>
      <c r="K3"/>
      <c r="L3"/>
      <c r="M3"/>
    </row>
    <row r="4" spans="1:13" ht="15.75">
      <c r="A4" s="78" t="s">
        <v>390</v>
      </c>
      <c r="B4" s="78"/>
      <c r="C4" s="78"/>
      <c r="D4" s="78"/>
      <c r="E4" s="79"/>
      <c r="F4" s="79"/>
      <c r="G4" s="79"/>
      <c r="H4" s="79"/>
      <c r="I4" s="79"/>
      <c r="J4"/>
      <c r="K4"/>
      <c r="L4"/>
      <c r="M4"/>
    </row>
    <row r="5" spans="1:13" ht="13.5" thickBot="1">
      <c r="A5" s="79"/>
      <c r="B5" s="79"/>
      <c r="C5" s="79"/>
      <c r="D5" s="79"/>
      <c r="E5" s="79"/>
      <c r="F5" s="79"/>
      <c r="G5" s="79"/>
      <c r="H5" s="79"/>
      <c r="I5" s="79"/>
      <c r="J5"/>
      <c r="K5"/>
      <c r="L5"/>
      <c r="M5"/>
    </row>
    <row r="6" spans="1:13" ht="30.75" thickBot="1">
      <c r="A6" s="80" t="s">
        <v>254</v>
      </c>
      <c r="B6" s="81" t="s">
        <v>255</v>
      </c>
      <c r="C6" s="81" t="s">
        <v>256</v>
      </c>
      <c r="D6" s="101" t="s">
        <v>166</v>
      </c>
      <c r="E6" s="101" t="s">
        <v>257</v>
      </c>
      <c r="F6" s="81" t="s">
        <v>208</v>
      </c>
      <c r="G6" s="102" t="s">
        <v>391</v>
      </c>
      <c r="H6" s="102" t="s">
        <v>302</v>
      </c>
      <c r="I6" s="82" t="s">
        <v>392</v>
      </c>
      <c r="J6"/>
      <c r="K6"/>
      <c r="L6"/>
      <c r="M6"/>
    </row>
    <row r="7" spans="1:13" ht="12.75">
      <c r="A7" s="83">
        <v>501</v>
      </c>
      <c r="B7" s="84">
        <v>301</v>
      </c>
      <c r="C7" s="85" t="s">
        <v>258</v>
      </c>
      <c r="D7" s="85">
        <v>15</v>
      </c>
      <c r="E7" s="85">
        <v>9.51</v>
      </c>
      <c r="F7" s="85">
        <v>12</v>
      </c>
      <c r="G7" s="86">
        <v>10.25</v>
      </c>
      <c r="H7" s="86">
        <v>12</v>
      </c>
      <c r="I7" s="87" t="s">
        <v>393</v>
      </c>
      <c r="J7"/>
      <c r="K7"/>
      <c r="L7"/>
      <c r="M7"/>
    </row>
    <row r="8" spans="1:13" ht="12.75">
      <c r="A8" s="83">
        <v>501</v>
      </c>
      <c r="B8" s="84">
        <v>302</v>
      </c>
      <c r="C8" s="85" t="s">
        <v>259</v>
      </c>
      <c r="D8" s="85" t="s">
        <v>260</v>
      </c>
      <c r="E8" s="85"/>
      <c r="F8" s="85">
        <v>0</v>
      </c>
      <c r="G8" s="86"/>
      <c r="H8" s="86"/>
      <c r="I8" s="87"/>
      <c r="J8"/>
      <c r="K8"/>
      <c r="L8"/>
      <c r="M8"/>
    </row>
    <row r="9" spans="1:13" ht="12.75">
      <c r="A9" s="88">
        <v>501</v>
      </c>
      <c r="B9" s="89">
        <v>303</v>
      </c>
      <c r="C9" s="90" t="s">
        <v>261</v>
      </c>
      <c r="D9" s="90">
        <v>3</v>
      </c>
      <c r="E9" s="90">
        <v>4.18</v>
      </c>
      <c r="F9" s="90">
        <v>6</v>
      </c>
      <c r="G9" s="91">
        <v>5.95</v>
      </c>
      <c r="H9" s="91">
        <v>8</v>
      </c>
      <c r="I9" s="92"/>
      <c r="J9"/>
      <c r="K9"/>
      <c r="L9"/>
      <c r="M9"/>
    </row>
    <row r="10" spans="1:13" ht="12.75">
      <c r="A10" s="88">
        <v>501</v>
      </c>
      <c r="B10" s="89">
        <v>304</v>
      </c>
      <c r="C10" s="90" t="s">
        <v>262</v>
      </c>
      <c r="D10" s="90">
        <v>12</v>
      </c>
      <c r="E10" s="90">
        <v>11.26</v>
      </c>
      <c r="F10" s="90">
        <v>13</v>
      </c>
      <c r="G10" s="91">
        <v>7.64</v>
      </c>
      <c r="H10" s="91">
        <v>10</v>
      </c>
      <c r="I10" s="92"/>
      <c r="J10"/>
      <c r="K10"/>
      <c r="L10"/>
      <c r="M10"/>
    </row>
    <row r="11" spans="1:13" ht="12.75">
      <c r="A11" s="88">
        <v>501</v>
      </c>
      <c r="B11" s="89">
        <v>305</v>
      </c>
      <c r="C11" s="90" t="s">
        <v>263</v>
      </c>
      <c r="D11" s="90">
        <v>5</v>
      </c>
      <c r="E11" s="90">
        <v>26.74</v>
      </c>
      <c r="F11" s="90">
        <v>13</v>
      </c>
      <c r="G11" s="91">
        <v>14.22</v>
      </c>
      <c r="H11" s="91">
        <v>15</v>
      </c>
      <c r="I11" s="92" t="s">
        <v>394</v>
      </c>
      <c r="J11"/>
      <c r="K11"/>
      <c r="L11"/>
      <c r="M11"/>
    </row>
    <row r="12" spans="1:13" ht="12.75">
      <c r="A12" s="88">
        <v>501</v>
      </c>
      <c r="B12" s="89">
        <v>306</v>
      </c>
      <c r="C12" s="90" t="s">
        <v>264</v>
      </c>
      <c r="D12" s="90">
        <v>3</v>
      </c>
      <c r="E12" s="90">
        <v>1.11</v>
      </c>
      <c r="F12" s="90">
        <v>4</v>
      </c>
      <c r="G12" s="91">
        <v>4</v>
      </c>
      <c r="H12" s="91">
        <v>5</v>
      </c>
      <c r="I12" s="92"/>
      <c r="J12"/>
      <c r="K12"/>
      <c r="L12"/>
      <c r="M12"/>
    </row>
    <row r="13" spans="1:13" ht="12.75">
      <c r="A13" s="88">
        <v>502</v>
      </c>
      <c r="B13" s="89">
        <v>301</v>
      </c>
      <c r="C13" s="90" t="s">
        <v>265</v>
      </c>
      <c r="D13" s="90">
        <v>160</v>
      </c>
      <c r="E13" s="90">
        <v>101.73</v>
      </c>
      <c r="F13" s="90">
        <v>100</v>
      </c>
      <c r="G13" s="91">
        <v>65.89</v>
      </c>
      <c r="H13" s="91">
        <v>100</v>
      </c>
      <c r="I13" s="92"/>
      <c r="J13"/>
      <c r="K13"/>
      <c r="L13"/>
      <c r="M13"/>
    </row>
    <row r="14" spans="1:13" ht="12.75">
      <c r="A14" s="88">
        <v>502</v>
      </c>
      <c r="B14" s="89">
        <v>302</v>
      </c>
      <c r="C14" s="90" t="s">
        <v>266</v>
      </c>
      <c r="D14" s="90">
        <v>35</v>
      </c>
      <c r="E14" s="90">
        <v>18.57</v>
      </c>
      <c r="F14" s="90">
        <v>25</v>
      </c>
      <c r="G14" s="91">
        <v>20.53</v>
      </c>
      <c r="H14" s="91">
        <v>25</v>
      </c>
      <c r="I14" s="92"/>
      <c r="J14"/>
      <c r="K14"/>
      <c r="L14"/>
      <c r="M14"/>
    </row>
    <row r="15" spans="1:13" ht="12.75">
      <c r="A15" s="88">
        <v>503</v>
      </c>
      <c r="B15" s="89">
        <v>301</v>
      </c>
      <c r="C15" s="90" t="s">
        <v>267</v>
      </c>
      <c r="D15" s="90">
        <v>18</v>
      </c>
      <c r="E15" s="90">
        <v>9.09</v>
      </c>
      <c r="F15" s="90">
        <v>12</v>
      </c>
      <c r="G15" s="91">
        <v>1.17</v>
      </c>
      <c r="H15" s="91">
        <v>12</v>
      </c>
      <c r="I15" s="92" t="s">
        <v>395</v>
      </c>
      <c r="J15"/>
      <c r="K15"/>
      <c r="L15"/>
      <c r="M15"/>
    </row>
    <row r="16" spans="1:13" ht="12.75">
      <c r="A16" s="88">
        <v>511</v>
      </c>
      <c r="B16" s="89">
        <v>301</v>
      </c>
      <c r="C16" s="90" t="s">
        <v>268</v>
      </c>
      <c r="D16" s="90">
        <v>25</v>
      </c>
      <c r="E16" s="90">
        <v>20.3</v>
      </c>
      <c r="F16" s="90">
        <v>30</v>
      </c>
      <c r="G16" s="91">
        <v>35.2</v>
      </c>
      <c r="H16" s="91">
        <v>25</v>
      </c>
      <c r="I16" s="92" t="s">
        <v>269</v>
      </c>
      <c r="J16"/>
      <c r="K16"/>
      <c r="L16"/>
      <c r="M16"/>
    </row>
    <row r="17" spans="1:13" ht="12.75">
      <c r="A17" s="88">
        <v>512</v>
      </c>
      <c r="B17" s="89">
        <v>301</v>
      </c>
      <c r="C17" s="90" t="s">
        <v>270</v>
      </c>
      <c r="D17" s="90">
        <v>6</v>
      </c>
      <c r="E17" s="90">
        <v>3.15</v>
      </c>
      <c r="F17" s="90">
        <v>5</v>
      </c>
      <c r="G17" s="91">
        <v>3.67</v>
      </c>
      <c r="H17" s="91">
        <v>5</v>
      </c>
      <c r="I17" s="92"/>
      <c r="J17"/>
      <c r="K17"/>
      <c r="L17"/>
      <c r="M17"/>
    </row>
    <row r="18" spans="1:13" ht="12.75">
      <c r="A18" s="88">
        <v>518</v>
      </c>
      <c r="B18" s="89">
        <v>301</v>
      </c>
      <c r="C18" s="90" t="s">
        <v>271</v>
      </c>
      <c r="D18" s="90">
        <v>10</v>
      </c>
      <c r="E18" s="90">
        <v>13.49</v>
      </c>
      <c r="F18" s="90">
        <v>10</v>
      </c>
      <c r="G18" s="91">
        <v>11.75</v>
      </c>
      <c r="H18" s="91">
        <v>9</v>
      </c>
      <c r="I18" s="92"/>
      <c r="J18"/>
      <c r="K18"/>
      <c r="L18"/>
      <c r="M18"/>
    </row>
    <row r="19" spans="1:13" ht="12.75">
      <c r="A19" s="88">
        <v>518</v>
      </c>
      <c r="B19" s="89">
        <v>302</v>
      </c>
      <c r="C19" s="90" t="s">
        <v>272</v>
      </c>
      <c r="D19" s="90">
        <v>17</v>
      </c>
      <c r="E19" s="90">
        <v>16.1</v>
      </c>
      <c r="F19" s="90">
        <v>17</v>
      </c>
      <c r="G19" s="91">
        <v>14.6</v>
      </c>
      <c r="H19" s="91">
        <v>15</v>
      </c>
      <c r="I19" s="92"/>
      <c r="J19"/>
      <c r="K19"/>
      <c r="L19"/>
      <c r="M19"/>
    </row>
    <row r="20" spans="1:13" ht="12.75">
      <c r="A20" s="88">
        <v>518</v>
      </c>
      <c r="B20" s="89">
        <v>303</v>
      </c>
      <c r="C20" s="90" t="s">
        <v>273</v>
      </c>
      <c r="D20" s="90">
        <v>0.3</v>
      </c>
      <c r="E20" s="90">
        <v>0.63</v>
      </c>
      <c r="F20" s="90">
        <v>0.5</v>
      </c>
      <c r="G20" s="91">
        <v>0.68</v>
      </c>
      <c r="H20" s="91">
        <v>1</v>
      </c>
      <c r="I20" s="92"/>
      <c r="J20"/>
      <c r="K20"/>
      <c r="L20"/>
      <c r="M20"/>
    </row>
    <row r="21" spans="1:13" ht="12.75">
      <c r="A21" s="88">
        <v>518</v>
      </c>
      <c r="B21" s="89">
        <v>304</v>
      </c>
      <c r="C21" s="90" t="s">
        <v>274</v>
      </c>
      <c r="D21" s="90">
        <v>3</v>
      </c>
      <c r="E21" s="90">
        <v>1.2</v>
      </c>
      <c r="F21" s="90">
        <v>3</v>
      </c>
      <c r="G21" s="91">
        <v>3.82</v>
      </c>
      <c r="H21" s="91">
        <v>4</v>
      </c>
      <c r="I21" s="92"/>
      <c r="J21"/>
      <c r="K21"/>
      <c r="L21"/>
      <c r="M21"/>
    </row>
    <row r="22" spans="1:13" ht="12.75">
      <c r="A22" s="88">
        <v>518</v>
      </c>
      <c r="B22" s="89">
        <v>305</v>
      </c>
      <c r="C22" s="90" t="s">
        <v>275</v>
      </c>
      <c r="D22" s="90">
        <v>11</v>
      </c>
      <c r="E22" s="90">
        <v>11</v>
      </c>
      <c r="F22" s="90">
        <v>11</v>
      </c>
      <c r="G22" s="91">
        <v>11.44</v>
      </c>
      <c r="H22" s="91">
        <v>11</v>
      </c>
      <c r="I22" s="92"/>
      <c r="J22"/>
      <c r="K22"/>
      <c r="L22"/>
      <c r="M22"/>
    </row>
    <row r="23" spans="1:13" ht="12.75">
      <c r="A23" s="88">
        <v>518</v>
      </c>
      <c r="B23" s="89">
        <v>306</v>
      </c>
      <c r="C23" s="90" t="s">
        <v>276</v>
      </c>
      <c r="D23" s="90">
        <v>18</v>
      </c>
      <c r="E23" s="90">
        <v>16.47</v>
      </c>
      <c r="F23" s="90">
        <v>18</v>
      </c>
      <c r="G23" s="91">
        <v>18.39</v>
      </c>
      <c r="H23" s="91">
        <v>19</v>
      </c>
      <c r="I23" s="92"/>
      <c r="J23"/>
      <c r="K23"/>
      <c r="L23"/>
      <c r="M23"/>
    </row>
    <row r="24" spans="1:13" ht="12.75">
      <c r="A24" s="88">
        <v>518</v>
      </c>
      <c r="B24" s="89">
        <v>307</v>
      </c>
      <c r="C24" s="90" t="s">
        <v>277</v>
      </c>
      <c r="D24" s="90">
        <v>15</v>
      </c>
      <c r="E24" s="90">
        <v>11.44</v>
      </c>
      <c r="F24" s="90">
        <v>13</v>
      </c>
      <c r="G24" s="91">
        <v>12.87</v>
      </c>
      <c r="H24" s="91">
        <v>17.5</v>
      </c>
      <c r="I24" s="92"/>
      <c r="J24"/>
      <c r="K24"/>
      <c r="L24"/>
      <c r="M24"/>
    </row>
    <row r="25" spans="1:13" ht="12.75">
      <c r="A25" s="88">
        <v>518</v>
      </c>
      <c r="B25" s="89">
        <v>308</v>
      </c>
      <c r="C25" s="90" t="s">
        <v>278</v>
      </c>
      <c r="D25" s="90">
        <v>1</v>
      </c>
      <c r="E25" s="90">
        <v>0.42</v>
      </c>
      <c r="F25" s="90">
        <v>0.5</v>
      </c>
      <c r="G25" s="91">
        <v>0.07</v>
      </c>
      <c r="H25" s="91">
        <v>0.5</v>
      </c>
      <c r="I25" s="92"/>
      <c r="J25"/>
      <c r="K25"/>
      <c r="L25"/>
      <c r="M25"/>
    </row>
    <row r="26" spans="1:13" ht="12.75">
      <c r="A26" s="88">
        <v>518</v>
      </c>
      <c r="B26" s="89">
        <v>309</v>
      </c>
      <c r="C26" s="90" t="s">
        <v>279</v>
      </c>
      <c r="D26" s="90">
        <v>16</v>
      </c>
      <c r="E26" s="90">
        <v>3.14</v>
      </c>
      <c r="F26" s="90">
        <v>5</v>
      </c>
      <c r="G26" s="91">
        <v>7.31</v>
      </c>
      <c r="H26" s="91">
        <v>6</v>
      </c>
      <c r="I26" s="92"/>
      <c r="J26"/>
      <c r="K26"/>
      <c r="L26"/>
      <c r="M26"/>
    </row>
    <row r="27" spans="1:13" ht="12.75">
      <c r="A27" s="88">
        <v>518</v>
      </c>
      <c r="B27" s="89">
        <v>310</v>
      </c>
      <c r="C27" s="90" t="s">
        <v>280</v>
      </c>
      <c r="D27" s="90">
        <v>9</v>
      </c>
      <c r="E27" s="90">
        <v>4.43</v>
      </c>
      <c r="F27" s="90">
        <v>10</v>
      </c>
      <c r="G27" s="91">
        <v>10.63</v>
      </c>
      <c r="H27" s="91">
        <v>10</v>
      </c>
      <c r="I27" s="92"/>
      <c r="J27"/>
      <c r="K27"/>
      <c r="L27"/>
      <c r="M27"/>
    </row>
    <row r="28" spans="1:13" ht="12.75">
      <c r="A28" s="88">
        <v>518</v>
      </c>
      <c r="B28" s="89">
        <v>311</v>
      </c>
      <c r="C28" s="90" t="s">
        <v>281</v>
      </c>
      <c r="D28" s="90">
        <v>0</v>
      </c>
      <c r="E28" s="90">
        <v>0</v>
      </c>
      <c r="F28" s="90">
        <v>3</v>
      </c>
      <c r="G28" s="91">
        <v>1.89</v>
      </c>
      <c r="H28" s="91">
        <v>10</v>
      </c>
      <c r="I28" s="92"/>
      <c r="J28"/>
      <c r="K28"/>
      <c r="L28"/>
      <c r="M28"/>
    </row>
    <row r="29" spans="1:13" ht="12.75">
      <c r="A29" s="88">
        <v>521</v>
      </c>
      <c r="B29" s="89">
        <v>301</v>
      </c>
      <c r="C29" s="90" t="s">
        <v>282</v>
      </c>
      <c r="D29" s="90">
        <v>90</v>
      </c>
      <c r="E29" s="90">
        <v>50</v>
      </c>
      <c r="F29" s="90">
        <v>128</v>
      </c>
      <c r="G29" s="91">
        <v>93.6</v>
      </c>
      <c r="H29" s="91">
        <v>110</v>
      </c>
      <c r="I29" s="92"/>
      <c r="J29"/>
      <c r="K29"/>
      <c r="L29"/>
      <c r="M29"/>
    </row>
    <row r="30" spans="1:13" ht="12.75">
      <c r="A30" s="88">
        <v>521</v>
      </c>
      <c r="B30" s="89">
        <v>302</v>
      </c>
      <c r="C30" s="90" t="s">
        <v>283</v>
      </c>
      <c r="D30" s="90">
        <v>58</v>
      </c>
      <c r="E30" s="90">
        <v>60.39</v>
      </c>
      <c r="F30" s="90">
        <v>80</v>
      </c>
      <c r="G30" s="91">
        <v>76</v>
      </c>
      <c r="H30" s="91">
        <v>80</v>
      </c>
      <c r="I30" s="93"/>
      <c r="J30"/>
      <c r="K30"/>
      <c r="L30"/>
      <c r="M30"/>
    </row>
    <row r="31" spans="1:13" ht="12.75">
      <c r="A31" s="88">
        <v>521</v>
      </c>
      <c r="B31" s="89">
        <v>303</v>
      </c>
      <c r="C31" s="90" t="s">
        <v>284</v>
      </c>
      <c r="D31" s="90">
        <v>10</v>
      </c>
      <c r="E31" s="90">
        <v>10</v>
      </c>
      <c r="F31" s="90">
        <v>9</v>
      </c>
      <c r="G31" s="91">
        <v>9</v>
      </c>
      <c r="H31" s="91">
        <v>9.1</v>
      </c>
      <c r="I31" s="92"/>
      <c r="J31"/>
      <c r="K31"/>
      <c r="L31"/>
      <c r="M31"/>
    </row>
    <row r="32" spans="1:13" ht="12.75">
      <c r="A32" s="88">
        <v>521</v>
      </c>
      <c r="B32" s="89">
        <v>304</v>
      </c>
      <c r="C32" s="90" t="s">
        <v>285</v>
      </c>
      <c r="D32" s="90">
        <v>18</v>
      </c>
      <c r="E32" s="90">
        <v>18</v>
      </c>
      <c r="F32" s="90">
        <v>4.5</v>
      </c>
      <c r="G32" s="91">
        <v>4.5</v>
      </c>
      <c r="H32" s="91">
        <v>0</v>
      </c>
      <c r="I32" s="92"/>
      <c r="J32"/>
      <c r="K32"/>
      <c r="L32"/>
      <c r="M32"/>
    </row>
    <row r="33" spans="1:13" ht="12.75">
      <c r="A33" s="88">
        <v>521</v>
      </c>
      <c r="B33" s="89">
        <v>305</v>
      </c>
      <c r="C33" s="90" t="s">
        <v>286</v>
      </c>
      <c r="D33" s="90">
        <v>11</v>
      </c>
      <c r="E33" s="90">
        <v>11</v>
      </c>
      <c r="F33" s="90">
        <v>17.6</v>
      </c>
      <c r="G33" s="91">
        <v>15.6</v>
      </c>
      <c r="H33" s="91">
        <v>22.4</v>
      </c>
      <c r="I33" s="92" t="s">
        <v>287</v>
      </c>
      <c r="J33"/>
      <c r="K33"/>
      <c r="L33"/>
      <c r="M33"/>
    </row>
    <row r="34" spans="1:13" ht="12.75">
      <c r="A34" s="88">
        <v>524</v>
      </c>
      <c r="B34" s="89">
        <v>301</v>
      </c>
      <c r="C34" s="90" t="s">
        <v>288</v>
      </c>
      <c r="D34" s="90">
        <v>31.5</v>
      </c>
      <c r="E34" s="90">
        <v>17</v>
      </c>
      <c r="F34" s="90">
        <v>43.5</v>
      </c>
      <c r="G34" s="91">
        <v>31.82</v>
      </c>
      <c r="H34" s="91">
        <v>37.5</v>
      </c>
      <c r="I34" s="92"/>
      <c r="J34"/>
      <c r="K34"/>
      <c r="L34"/>
      <c r="M34"/>
    </row>
    <row r="35" spans="1:13" ht="12.75">
      <c r="A35" s="88">
        <v>525</v>
      </c>
      <c r="B35" s="89">
        <v>301</v>
      </c>
      <c r="C35" s="90" t="s">
        <v>289</v>
      </c>
      <c r="D35" s="90" t="s">
        <v>396</v>
      </c>
      <c r="E35" s="90">
        <v>0</v>
      </c>
      <c r="F35" s="90">
        <v>0</v>
      </c>
      <c r="G35" s="91"/>
      <c r="H35" s="91">
        <v>0</v>
      </c>
      <c r="I35" s="92"/>
      <c r="J35"/>
      <c r="K35"/>
      <c r="L35"/>
      <c r="M35"/>
    </row>
    <row r="36" spans="1:13" ht="12.75">
      <c r="A36" s="88">
        <v>527</v>
      </c>
      <c r="B36" s="89">
        <v>301</v>
      </c>
      <c r="C36" s="90" t="s">
        <v>118</v>
      </c>
      <c r="D36" s="90">
        <v>0.9</v>
      </c>
      <c r="E36" s="90">
        <v>0.55</v>
      </c>
      <c r="F36" s="90">
        <v>2</v>
      </c>
      <c r="G36" s="91">
        <v>1.4</v>
      </c>
      <c r="H36" s="91">
        <v>2.2</v>
      </c>
      <c r="I36" s="92"/>
      <c r="J36"/>
      <c r="K36"/>
      <c r="L36"/>
      <c r="M36"/>
    </row>
    <row r="37" spans="1:13" ht="12.75">
      <c r="A37" s="88">
        <v>549</v>
      </c>
      <c r="B37" s="89">
        <v>301</v>
      </c>
      <c r="C37" s="90" t="s">
        <v>290</v>
      </c>
      <c r="D37" s="90">
        <v>17</v>
      </c>
      <c r="E37" s="90">
        <v>11.4</v>
      </c>
      <c r="F37" s="90">
        <v>12</v>
      </c>
      <c r="G37" s="91">
        <v>8.32</v>
      </c>
      <c r="H37" s="91">
        <v>10</v>
      </c>
      <c r="I37" s="92"/>
      <c r="J37"/>
      <c r="K37"/>
      <c r="L37"/>
      <c r="M37"/>
    </row>
    <row r="38" spans="1:13" ht="12.75">
      <c r="A38" s="88">
        <v>549</v>
      </c>
      <c r="B38" s="89">
        <v>302</v>
      </c>
      <c r="C38" s="90" t="s">
        <v>291</v>
      </c>
      <c r="D38" s="90">
        <v>2.8</v>
      </c>
      <c r="E38" s="90">
        <v>2.76</v>
      </c>
      <c r="F38" s="90">
        <v>2.8</v>
      </c>
      <c r="G38" s="91">
        <v>2.76</v>
      </c>
      <c r="H38" s="91">
        <v>2.8</v>
      </c>
      <c r="I38" s="92"/>
      <c r="J38"/>
      <c r="K38"/>
      <c r="L38"/>
      <c r="M38"/>
    </row>
    <row r="39" spans="1:13" ht="12.75">
      <c r="A39" s="88">
        <v>551</v>
      </c>
      <c r="B39" s="89">
        <v>301</v>
      </c>
      <c r="C39" s="90" t="s">
        <v>292</v>
      </c>
      <c r="D39" s="90">
        <v>17.64</v>
      </c>
      <c r="E39" s="90">
        <v>17.64</v>
      </c>
      <c r="F39" s="90">
        <v>16.77</v>
      </c>
      <c r="G39" s="91">
        <v>16.77</v>
      </c>
      <c r="H39" s="91">
        <v>25.72</v>
      </c>
      <c r="I39" s="92" t="s">
        <v>397</v>
      </c>
      <c r="J39"/>
      <c r="K39"/>
      <c r="L39"/>
      <c r="M39"/>
    </row>
    <row r="40" spans="1:13" ht="12.75">
      <c r="A40" s="88">
        <v>558</v>
      </c>
      <c r="B40" s="89">
        <v>301</v>
      </c>
      <c r="C40" s="90" t="s">
        <v>293</v>
      </c>
      <c r="D40" s="90">
        <v>108</v>
      </c>
      <c r="E40" s="90">
        <v>85.39</v>
      </c>
      <c r="F40" s="90">
        <v>150</v>
      </c>
      <c r="G40" s="91">
        <v>163.05</v>
      </c>
      <c r="H40" s="91">
        <v>100</v>
      </c>
      <c r="I40" s="92" t="s">
        <v>398</v>
      </c>
      <c r="J40"/>
      <c r="K40"/>
      <c r="L40"/>
      <c r="M40"/>
    </row>
    <row r="41" spans="1:13" ht="13.5" thickBot="1">
      <c r="A41" s="94">
        <v>558</v>
      </c>
      <c r="B41" s="95">
        <v>302</v>
      </c>
      <c r="C41" s="96" t="s">
        <v>294</v>
      </c>
      <c r="D41" s="96">
        <v>0</v>
      </c>
      <c r="E41" s="96">
        <v>0</v>
      </c>
      <c r="F41" s="96">
        <v>20</v>
      </c>
      <c r="G41" s="97">
        <v>17.42</v>
      </c>
      <c r="H41" s="97">
        <v>0</v>
      </c>
      <c r="I41" s="98"/>
      <c r="J41"/>
      <c r="K41"/>
      <c r="L41"/>
      <c r="M41"/>
    </row>
    <row r="42" spans="1:13" ht="12.75">
      <c r="A42" s="79"/>
      <c r="B42" s="79"/>
      <c r="C42" s="79"/>
      <c r="D42" s="79">
        <f>SUM(D7:D41)</f>
        <v>747.1399999999999</v>
      </c>
      <c r="E42" s="79"/>
      <c r="F42" s="79">
        <f>SUM(F7:F41)</f>
        <v>797.17</v>
      </c>
      <c r="G42" s="79">
        <f>SUM(G7:G41)</f>
        <v>702.2099999999999</v>
      </c>
      <c r="H42" s="79">
        <f>SUM(H7:H41)</f>
        <v>719.72</v>
      </c>
      <c r="I42" s="79"/>
      <c r="J42"/>
      <c r="K42"/>
      <c r="L42"/>
      <c r="M42"/>
    </row>
    <row r="43" spans="1:12" ht="12.75">
      <c r="A43" s="79"/>
      <c r="B43" s="79"/>
      <c r="C43" s="79" t="s">
        <v>399</v>
      </c>
      <c r="D43" s="79">
        <v>-90</v>
      </c>
      <c r="E43" s="79"/>
      <c r="F43" s="79">
        <v>-200</v>
      </c>
      <c r="G43" s="79"/>
      <c r="H43" s="79">
        <v>-100</v>
      </c>
      <c r="I43" s="79"/>
      <c r="J43"/>
      <c r="K43"/>
      <c r="L43"/>
    </row>
    <row r="44" spans="1:12" ht="15">
      <c r="A44" s="79"/>
      <c r="B44" s="79"/>
      <c r="C44" s="99" t="s">
        <v>400</v>
      </c>
      <c r="D44" s="99">
        <f>SUM(D42:D43)</f>
        <v>657.1399999999999</v>
      </c>
      <c r="E44" s="79"/>
      <c r="F44" s="100">
        <f>SUM(F42:F43)</f>
        <v>597.17</v>
      </c>
      <c r="G44" s="100"/>
      <c r="H44" s="100">
        <f>SUM(H42:H43)</f>
        <v>619.72</v>
      </c>
      <c r="I44" s="79"/>
      <c r="J44"/>
      <c r="K44"/>
      <c r="L44"/>
    </row>
    <row r="45" spans="1:12" ht="12.75">
      <c r="A45"/>
      <c r="B45"/>
      <c r="C45"/>
      <c r="D45"/>
      <c r="E45"/>
      <c r="F45"/>
      <c r="G45"/>
      <c r="H45"/>
      <c r="I45"/>
      <c r="J45"/>
      <c r="K45"/>
      <c r="L45"/>
    </row>
    <row r="46" spans="1:12" ht="12.75">
      <c r="A46"/>
      <c r="B46"/>
      <c r="C46"/>
      <c r="D46"/>
      <c r="E46"/>
      <c r="F46"/>
      <c r="G46"/>
      <c r="H46"/>
      <c r="I46"/>
      <c r="J46"/>
      <c r="K46"/>
      <c r="L46"/>
    </row>
    <row r="47" spans="1:12" ht="12.75">
      <c r="A47"/>
      <c r="B47"/>
      <c r="C47"/>
      <c r="D47"/>
      <c r="E47"/>
      <c r="F47"/>
      <c r="G47"/>
      <c r="H47"/>
      <c r="I47"/>
      <c r="J47"/>
      <c r="K47"/>
      <c r="L47"/>
    </row>
    <row r="48" spans="1:12" ht="12.75">
      <c r="A48"/>
      <c r="B48"/>
      <c r="C48"/>
      <c r="D48"/>
      <c r="E48"/>
      <c r="F48"/>
      <c r="G48"/>
      <c r="H48"/>
      <c r="I48"/>
      <c r="J48"/>
      <c r="K48"/>
      <c r="L48"/>
    </row>
    <row r="49" spans="1:12" ht="12.75">
      <c r="A49"/>
      <c r="B49"/>
      <c r="C49"/>
      <c r="D49"/>
      <c r="E49"/>
      <c r="F49"/>
      <c r="G49"/>
      <c r="H49"/>
      <c r="I49"/>
      <c r="J49"/>
      <c r="K49"/>
      <c r="L49"/>
    </row>
    <row r="50" spans="1:12" ht="12.75">
      <c r="A50"/>
      <c r="B50"/>
      <c r="C50"/>
      <c r="D50"/>
      <c r="E50"/>
      <c r="F50"/>
      <c r="G50"/>
      <c r="H50"/>
      <c r="I50"/>
      <c r="J50"/>
      <c r="K50"/>
      <c r="L50"/>
    </row>
    <row r="51" spans="1:12" ht="12.75">
      <c r="A51"/>
      <c r="B51"/>
      <c r="C51"/>
      <c r="D51"/>
      <c r="E51"/>
      <c r="F51"/>
      <c r="G51"/>
      <c r="H51"/>
      <c r="I51"/>
      <c r="J51"/>
      <c r="K51"/>
      <c r="L51"/>
    </row>
    <row r="52" spans="1:12" ht="12.75">
      <c r="A52"/>
      <c r="B52"/>
      <c r="C52"/>
      <c r="D52"/>
      <c r="E52"/>
      <c r="F52"/>
      <c r="G52"/>
      <c r="H52"/>
      <c r="I52"/>
      <c r="J52"/>
      <c r="K52"/>
      <c r="L52"/>
    </row>
    <row r="53" spans="1:12" ht="12.75">
      <c r="A53"/>
      <c r="B53"/>
      <c r="C53"/>
      <c r="D53"/>
      <c r="E53"/>
      <c r="F53"/>
      <c r="G53"/>
      <c r="H53"/>
      <c r="I53"/>
      <c r="J53"/>
      <c r="K53"/>
      <c r="L53"/>
    </row>
    <row r="54" spans="1:12" ht="12.75">
      <c r="A54"/>
      <c r="B54"/>
      <c r="C54"/>
      <c r="D54"/>
      <c r="E54"/>
      <c r="F54"/>
      <c r="G54"/>
      <c r="H54"/>
      <c r="I54"/>
      <c r="J54"/>
      <c r="K54"/>
      <c r="L54"/>
    </row>
    <row r="55" spans="1:12" ht="12.75">
      <c r="A55"/>
      <c r="B55"/>
      <c r="C55"/>
      <c r="D55"/>
      <c r="E55"/>
      <c r="F55"/>
      <c r="G55"/>
      <c r="H55"/>
      <c r="I55"/>
      <c r="J55"/>
      <c r="K55"/>
      <c r="L55"/>
    </row>
    <row r="56" spans="1:12" ht="12.75">
      <c r="A56"/>
      <c r="B56"/>
      <c r="C56"/>
      <c r="D56"/>
      <c r="E56"/>
      <c r="F56"/>
      <c r="G56"/>
      <c r="H56"/>
      <c r="I56"/>
      <c r="J56"/>
      <c r="K56"/>
      <c r="L56"/>
    </row>
    <row r="57" spans="1:12" ht="12.75">
      <c r="A57"/>
      <c r="B57"/>
      <c r="C57"/>
      <c r="D57"/>
      <c r="E57"/>
      <c r="F57"/>
      <c r="G57"/>
      <c r="H57"/>
      <c r="I57"/>
      <c r="J57"/>
      <c r="K57"/>
      <c r="L57"/>
    </row>
    <row r="58" spans="2:9" ht="12.75">
      <c r="B58" s="39"/>
      <c r="C58" s="40"/>
      <c r="D58" s="40"/>
      <c r="E58" s="40"/>
      <c r="F58" s="39"/>
      <c r="G58" s="41"/>
      <c r="H58" s="42"/>
      <c r="I58" s="25"/>
    </row>
    <row r="59" spans="3:5" ht="12.75">
      <c r="C59" s="25"/>
      <c r="D59" s="8"/>
      <c r="E59" s="8"/>
    </row>
    <row r="60" spans="3:5" ht="12.75">
      <c r="C60" s="8"/>
      <c r="D60" s="8"/>
      <c r="E60" s="8"/>
    </row>
    <row r="61" spans="3:5" ht="12.75">
      <c r="C61" s="8"/>
      <c r="D61" s="8"/>
      <c r="E61" s="8"/>
    </row>
    <row r="62" spans="3:5" ht="12.75">
      <c r="C62" s="8"/>
      <c r="D62" s="8"/>
      <c r="E62" s="8"/>
    </row>
    <row r="63" spans="3:5" ht="12.75">
      <c r="C63" s="8"/>
      <c r="D63" s="8"/>
      <c r="E63" s="8"/>
    </row>
    <row r="64" ht="12.75">
      <c r="B64" s="25"/>
    </row>
  </sheetData>
  <printOptions gridLines="1"/>
  <pageMargins left="0.75" right="0.75" top="1" bottom="1" header="0.4921259845" footer="0.4921259845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workbookViewId="0" topLeftCell="C1">
      <selection activeCell="A11" sqref="A11:IV11"/>
    </sheetView>
  </sheetViews>
  <sheetFormatPr defaultColWidth="9.140625" defaultRowHeight="12.75"/>
  <cols>
    <col min="1" max="1" width="5.57421875" style="0" customWidth="1"/>
    <col min="2" max="2" width="3.140625" style="0" customWidth="1"/>
    <col min="3" max="3" width="28.28125" style="0" customWidth="1"/>
    <col min="4" max="4" width="8.421875" style="0" customWidth="1"/>
    <col min="5" max="6" width="8.28125" style="0" customWidth="1"/>
    <col min="7" max="8" width="8.421875" style="0" customWidth="1"/>
  </cols>
  <sheetData>
    <row r="1" spans="1:4" ht="12.75">
      <c r="A1" s="117" t="s">
        <v>246</v>
      </c>
      <c r="B1" s="117"/>
      <c r="C1" s="117"/>
      <c r="D1" t="s">
        <v>165</v>
      </c>
    </row>
    <row r="2" spans="1:10" ht="12.75">
      <c r="A2" s="118" t="s">
        <v>7</v>
      </c>
      <c r="B2" s="119"/>
      <c r="C2" s="103"/>
      <c r="D2" s="104" t="s">
        <v>146</v>
      </c>
      <c r="E2" s="104" t="s">
        <v>180</v>
      </c>
      <c r="F2" s="105" t="s">
        <v>166</v>
      </c>
      <c r="G2" s="104" t="s">
        <v>247</v>
      </c>
      <c r="H2" s="106" t="s">
        <v>208</v>
      </c>
      <c r="I2" s="104" t="s">
        <v>401</v>
      </c>
      <c r="J2" s="104" t="s">
        <v>302</v>
      </c>
    </row>
    <row r="3" spans="1:10" ht="12.75">
      <c r="A3" s="107" t="s">
        <v>8</v>
      </c>
      <c r="B3" s="107" t="s">
        <v>9</v>
      </c>
      <c r="C3" s="107"/>
      <c r="D3" s="104"/>
      <c r="E3" s="104"/>
      <c r="F3" s="104"/>
      <c r="G3" s="104"/>
      <c r="H3" s="108"/>
      <c r="I3" s="104"/>
      <c r="J3" s="104"/>
    </row>
    <row r="4" spans="1:10" ht="12.75">
      <c r="A4" s="107">
        <v>501</v>
      </c>
      <c r="B4" s="107">
        <v>1</v>
      </c>
      <c r="C4" s="107" t="s">
        <v>52</v>
      </c>
      <c r="D4" s="104">
        <v>19</v>
      </c>
      <c r="E4" s="104">
        <v>18.5</v>
      </c>
      <c r="F4" s="104">
        <v>19</v>
      </c>
      <c r="G4" s="104">
        <v>18.2</v>
      </c>
      <c r="H4" s="108">
        <v>20</v>
      </c>
      <c r="I4" s="104">
        <v>15.7</v>
      </c>
      <c r="J4" s="104">
        <v>20</v>
      </c>
    </row>
    <row r="5" spans="1:10" ht="12.75">
      <c r="A5" s="107">
        <v>501</v>
      </c>
      <c r="B5" s="107">
        <v>2</v>
      </c>
      <c r="C5" s="107" t="s">
        <v>53</v>
      </c>
      <c r="D5" s="104">
        <v>12</v>
      </c>
      <c r="E5" s="104">
        <v>11.2</v>
      </c>
      <c r="F5" s="104">
        <v>12</v>
      </c>
      <c r="G5" s="104">
        <v>9.8</v>
      </c>
      <c r="H5" s="108">
        <v>12</v>
      </c>
      <c r="I5" s="104">
        <v>9.2</v>
      </c>
      <c r="J5" s="104">
        <v>12</v>
      </c>
    </row>
    <row r="6" spans="1:10" ht="12.75">
      <c r="A6" s="107">
        <v>501</v>
      </c>
      <c r="B6" s="107">
        <v>2</v>
      </c>
      <c r="C6" s="107" t="s">
        <v>54</v>
      </c>
      <c r="D6" s="104">
        <v>9</v>
      </c>
      <c r="E6" s="104">
        <v>6.9</v>
      </c>
      <c r="F6" s="104">
        <v>9</v>
      </c>
      <c r="G6" s="104">
        <v>9.6</v>
      </c>
      <c r="H6" s="108">
        <v>9</v>
      </c>
      <c r="I6" s="104">
        <v>9.7</v>
      </c>
      <c r="J6" s="104">
        <v>10</v>
      </c>
    </row>
    <row r="7" spans="1:10" ht="12.75">
      <c r="A7" s="107">
        <v>501</v>
      </c>
      <c r="B7" s="107">
        <v>3</v>
      </c>
      <c r="C7" s="107" t="s">
        <v>55</v>
      </c>
      <c r="D7" s="104">
        <v>7</v>
      </c>
      <c r="E7" s="104">
        <v>7.1</v>
      </c>
      <c r="F7" s="104">
        <v>7</v>
      </c>
      <c r="G7" s="104">
        <v>5.6</v>
      </c>
      <c r="H7" s="108">
        <v>7</v>
      </c>
      <c r="I7" s="104">
        <v>4.3</v>
      </c>
      <c r="J7" s="104">
        <v>7</v>
      </c>
    </row>
    <row r="8" spans="1:10" ht="12.75">
      <c r="A8" s="107">
        <v>501</v>
      </c>
      <c r="B8" s="107">
        <v>3</v>
      </c>
      <c r="C8" s="107" t="s">
        <v>56</v>
      </c>
      <c r="D8" s="104">
        <v>5</v>
      </c>
      <c r="E8" s="104">
        <v>3.8</v>
      </c>
      <c r="F8" s="104">
        <v>5</v>
      </c>
      <c r="G8" s="104">
        <v>4.1</v>
      </c>
      <c r="H8" s="108">
        <v>5</v>
      </c>
      <c r="I8" s="104">
        <v>4.1</v>
      </c>
      <c r="J8" s="104">
        <v>5</v>
      </c>
    </row>
    <row r="9" spans="1:11" ht="12.75">
      <c r="A9" s="107">
        <v>501</v>
      </c>
      <c r="B9" s="107">
        <v>4</v>
      </c>
      <c r="C9" s="107" t="s">
        <v>248</v>
      </c>
      <c r="D9" s="104"/>
      <c r="E9" s="104"/>
      <c r="F9" s="104"/>
      <c r="G9" s="104"/>
      <c r="H9" s="108">
        <v>10</v>
      </c>
      <c r="I9" s="104">
        <v>18.2</v>
      </c>
      <c r="J9" s="104">
        <v>3</v>
      </c>
      <c r="K9" t="s">
        <v>402</v>
      </c>
    </row>
    <row r="10" spans="1:11" ht="12.75">
      <c r="A10" s="107">
        <v>501</v>
      </c>
      <c r="B10" s="107">
        <v>4</v>
      </c>
      <c r="C10" s="107" t="s">
        <v>249</v>
      </c>
      <c r="D10" s="104"/>
      <c r="E10" s="104"/>
      <c r="F10" s="104"/>
      <c r="G10" s="104"/>
      <c r="H10" s="108">
        <v>8.4</v>
      </c>
      <c r="I10" s="104">
        <v>8.5</v>
      </c>
      <c r="J10" s="104">
        <v>8</v>
      </c>
      <c r="K10" t="s">
        <v>403</v>
      </c>
    </row>
    <row r="11" spans="1:11" ht="12.75">
      <c r="A11" s="107">
        <v>558</v>
      </c>
      <c r="B11" s="107">
        <v>4</v>
      </c>
      <c r="C11" s="107" t="s">
        <v>250</v>
      </c>
      <c r="D11" s="104">
        <v>35</v>
      </c>
      <c r="E11" s="104">
        <v>41.1</v>
      </c>
      <c r="F11" s="104">
        <v>12</v>
      </c>
      <c r="G11" s="104">
        <v>20.5</v>
      </c>
      <c r="H11" s="108">
        <v>30</v>
      </c>
      <c r="I11" s="104">
        <v>22.1</v>
      </c>
      <c r="J11" s="104">
        <v>55</v>
      </c>
      <c r="K11" t="s">
        <v>404</v>
      </c>
    </row>
    <row r="12" spans="1:11" ht="12.75">
      <c r="A12" s="107">
        <v>558</v>
      </c>
      <c r="B12" s="107">
        <v>4</v>
      </c>
      <c r="C12" s="107" t="s">
        <v>251</v>
      </c>
      <c r="D12" s="104">
        <v>28</v>
      </c>
      <c r="E12" s="104">
        <v>22.6</v>
      </c>
      <c r="F12" s="104">
        <v>26</v>
      </c>
      <c r="G12" s="104">
        <v>33.3</v>
      </c>
      <c r="H12" s="108">
        <v>45</v>
      </c>
      <c r="I12" s="104">
        <v>41</v>
      </c>
      <c r="J12" s="104">
        <v>30</v>
      </c>
      <c r="K12" t="s">
        <v>405</v>
      </c>
    </row>
    <row r="13" spans="1:10" ht="12.75">
      <c r="A13" s="107">
        <v>502</v>
      </c>
      <c r="B13" s="107">
        <v>1</v>
      </c>
      <c r="C13" s="107" t="s">
        <v>57</v>
      </c>
      <c r="D13" s="104">
        <v>61</v>
      </c>
      <c r="E13" s="104">
        <v>51.6</v>
      </c>
      <c r="F13" s="104">
        <v>60</v>
      </c>
      <c r="G13" s="104">
        <v>55</v>
      </c>
      <c r="H13" s="108">
        <v>60</v>
      </c>
      <c r="I13" s="104">
        <v>59.8</v>
      </c>
      <c r="J13" s="104">
        <v>65</v>
      </c>
    </row>
    <row r="14" spans="1:10" ht="12.75">
      <c r="A14" s="107">
        <v>502</v>
      </c>
      <c r="B14" s="107">
        <v>2</v>
      </c>
      <c r="C14" s="107" t="s">
        <v>58</v>
      </c>
      <c r="D14" s="104">
        <v>45</v>
      </c>
      <c r="E14" s="104">
        <v>41.5</v>
      </c>
      <c r="F14" s="104">
        <v>45</v>
      </c>
      <c r="G14" s="104">
        <v>39.4</v>
      </c>
      <c r="H14" s="108">
        <v>45</v>
      </c>
      <c r="I14" s="104">
        <v>38</v>
      </c>
      <c r="J14" s="104">
        <v>45</v>
      </c>
    </row>
    <row r="15" spans="1:10" ht="12.75">
      <c r="A15" s="107">
        <v>503</v>
      </c>
      <c r="B15" s="107"/>
      <c r="C15" s="107" t="s">
        <v>59</v>
      </c>
      <c r="D15" s="104">
        <v>20</v>
      </c>
      <c r="E15" s="104">
        <v>16.8</v>
      </c>
      <c r="F15" s="104">
        <v>20</v>
      </c>
      <c r="G15" s="104">
        <v>17.9</v>
      </c>
      <c r="H15" s="108">
        <v>20</v>
      </c>
      <c r="I15" s="104">
        <v>19.9</v>
      </c>
      <c r="J15" s="104">
        <v>23</v>
      </c>
    </row>
    <row r="16" spans="1:10" ht="12.75">
      <c r="A16" s="107">
        <v>511</v>
      </c>
      <c r="B16" s="107">
        <v>1</v>
      </c>
      <c r="C16" s="107" t="s">
        <v>60</v>
      </c>
      <c r="D16" s="104">
        <v>12</v>
      </c>
      <c r="E16" s="104">
        <v>9.1</v>
      </c>
      <c r="F16" s="104">
        <v>3</v>
      </c>
      <c r="G16" s="104">
        <v>1.8</v>
      </c>
      <c r="H16" s="108">
        <v>2</v>
      </c>
      <c r="I16" s="104">
        <v>0.7</v>
      </c>
      <c r="J16" s="104">
        <v>2</v>
      </c>
    </row>
    <row r="17" spans="1:10" ht="12.75">
      <c r="A17" s="107">
        <v>511</v>
      </c>
      <c r="B17" s="107">
        <v>1</v>
      </c>
      <c r="C17" s="107" t="s">
        <v>406</v>
      </c>
      <c r="D17" s="104">
        <v>5</v>
      </c>
      <c r="E17" s="104">
        <v>10.1</v>
      </c>
      <c r="F17" s="104">
        <v>5</v>
      </c>
      <c r="G17" s="104">
        <v>1.7</v>
      </c>
      <c r="H17" s="108">
        <v>10</v>
      </c>
      <c r="I17" s="104">
        <v>3.2</v>
      </c>
      <c r="J17" s="104">
        <v>8</v>
      </c>
    </row>
    <row r="18" spans="1:10" ht="12.75">
      <c r="A18" s="107">
        <v>512</v>
      </c>
      <c r="B18" s="107">
        <v>1</v>
      </c>
      <c r="C18" s="107" t="s">
        <v>61</v>
      </c>
      <c r="D18" s="104">
        <v>2</v>
      </c>
      <c r="E18" s="104">
        <v>1.4</v>
      </c>
      <c r="F18" s="104">
        <v>2</v>
      </c>
      <c r="G18" s="104">
        <v>1.5</v>
      </c>
      <c r="H18" s="108">
        <v>2</v>
      </c>
      <c r="I18" s="104">
        <v>1.7</v>
      </c>
      <c r="J18" s="104">
        <v>2</v>
      </c>
    </row>
    <row r="19" spans="1:10" ht="12.75">
      <c r="A19" s="107">
        <v>518</v>
      </c>
      <c r="B19" s="107">
        <v>1</v>
      </c>
      <c r="C19" s="107" t="s">
        <v>62</v>
      </c>
      <c r="D19" s="104">
        <v>1</v>
      </c>
      <c r="E19" s="104">
        <v>0.7</v>
      </c>
      <c r="F19" s="104">
        <v>1</v>
      </c>
      <c r="G19" s="104">
        <v>0.6</v>
      </c>
      <c r="H19" s="108">
        <v>1</v>
      </c>
      <c r="I19" s="104">
        <v>0.5</v>
      </c>
      <c r="J19" s="104">
        <v>1</v>
      </c>
    </row>
    <row r="20" spans="1:10" ht="12.75">
      <c r="A20" s="107">
        <v>518</v>
      </c>
      <c r="B20" s="107">
        <v>3</v>
      </c>
      <c r="C20" s="107" t="s">
        <v>63</v>
      </c>
      <c r="D20" s="104">
        <v>12</v>
      </c>
      <c r="E20" s="104">
        <v>11.4</v>
      </c>
      <c r="F20" s="104">
        <v>12</v>
      </c>
      <c r="G20" s="104">
        <v>11.9</v>
      </c>
      <c r="H20" s="108">
        <v>12</v>
      </c>
      <c r="I20" s="104">
        <v>10.4</v>
      </c>
      <c r="J20" s="104">
        <v>12</v>
      </c>
    </row>
    <row r="21" spans="1:10" ht="12.75">
      <c r="A21" s="107">
        <v>518</v>
      </c>
      <c r="B21" s="107">
        <v>4</v>
      </c>
      <c r="C21" s="107" t="s">
        <v>64</v>
      </c>
      <c r="D21" s="104">
        <v>0</v>
      </c>
      <c r="E21" s="104">
        <v>0</v>
      </c>
      <c r="F21" s="104">
        <v>0</v>
      </c>
      <c r="G21" s="104"/>
      <c r="H21" s="108">
        <v>0</v>
      </c>
      <c r="I21" s="104">
        <v>1.2</v>
      </c>
      <c r="J21" s="104">
        <v>0</v>
      </c>
    </row>
    <row r="22" spans="1:10" ht="12.75">
      <c r="A22" s="107">
        <v>518</v>
      </c>
      <c r="B22" s="107">
        <v>4</v>
      </c>
      <c r="C22" s="107" t="s">
        <v>65</v>
      </c>
      <c r="D22" s="104">
        <v>5</v>
      </c>
      <c r="E22" s="104">
        <v>6.4</v>
      </c>
      <c r="F22" s="104">
        <v>3</v>
      </c>
      <c r="G22" s="104">
        <v>1.2</v>
      </c>
      <c r="H22" s="108">
        <v>3</v>
      </c>
      <c r="I22" s="104">
        <v>1.9</v>
      </c>
      <c r="J22" s="104">
        <v>3</v>
      </c>
    </row>
    <row r="23" spans="1:10" ht="12.75">
      <c r="A23" s="107">
        <v>518</v>
      </c>
      <c r="B23" s="107">
        <v>6</v>
      </c>
      <c r="C23" s="107" t="s">
        <v>66</v>
      </c>
      <c r="D23" s="104">
        <v>3</v>
      </c>
      <c r="E23" s="104">
        <v>0.7</v>
      </c>
      <c r="F23" s="104">
        <v>1</v>
      </c>
      <c r="G23" s="104">
        <v>0.7</v>
      </c>
      <c r="H23" s="108">
        <v>1</v>
      </c>
      <c r="I23" s="104">
        <v>0.7</v>
      </c>
      <c r="J23" s="104">
        <v>1</v>
      </c>
    </row>
    <row r="24" spans="1:10" ht="12.75">
      <c r="A24" s="107">
        <v>549</v>
      </c>
      <c r="B24" s="107">
        <v>7</v>
      </c>
      <c r="C24" s="107" t="s">
        <v>67</v>
      </c>
      <c r="D24" s="104">
        <v>2</v>
      </c>
      <c r="E24" s="104">
        <v>2</v>
      </c>
      <c r="F24" s="104">
        <v>2</v>
      </c>
      <c r="G24" s="104">
        <v>2</v>
      </c>
      <c r="H24" s="108">
        <v>2</v>
      </c>
      <c r="I24" s="104">
        <v>2</v>
      </c>
      <c r="J24" s="104">
        <v>2</v>
      </c>
    </row>
    <row r="25" spans="1:10" ht="12.75">
      <c r="A25" s="107">
        <v>558</v>
      </c>
      <c r="B25" s="107"/>
      <c r="C25" s="107" t="s">
        <v>203</v>
      </c>
      <c r="D25" s="104">
        <v>0</v>
      </c>
      <c r="E25" s="104">
        <v>15.6</v>
      </c>
      <c r="F25" s="104">
        <v>0</v>
      </c>
      <c r="G25" s="104">
        <v>7.8</v>
      </c>
      <c r="H25" s="108">
        <v>0</v>
      </c>
      <c r="I25" s="104">
        <v>0</v>
      </c>
      <c r="J25" s="104"/>
    </row>
    <row r="26" spans="1:10" ht="12.75">
      <c r="A26" s="107">
        <v>518</v>
      </c>
      <c r="B26" s="107"/>
      <c r="C26" s="107" t="s">
        <v>252</v>
      </c>
      <c r="D26" s="104">
        <v>20</v>
      </c>
      <c r="E26" s="104">
        <v>10.4</v>
      </c>
      <c r="F26" s="104">
        <v>14</v>
      </c>
      <c r="G26" s="104">
        <v>15.2</v>
      </c>
      <c r="H26" s="108">
        <v>9</v>
      </c>
      <c r="I26" s="104">
        <v>11</v>
      </c>
      <c r="J26" s="104">
        <v>12</v>
      </c>
    </row>
    <row r="27" spans="1:10" ht="12.75">
      <c r="A27" s="107">
        <v>518</v>
      </c>
      <c r="B27" s="107">
        <v>8</v>
      </c>
      <c r="C27" s="107" t="s">
        <v>253</v>
      </c>
      <c r="D27" s="104">
        <v>0</v>
      </c>
      <c r="E27" s="104">
        <v>0</v>
      </c>
      <c r="F27" s="104">
        <v>0</v>
      </c>
      <c r="G27" s="104">
        <v>0.9</v>
      </c>
      <c r="H27" s="108">
        <v>1</v>
      </c>
      <c r="I27" s="104">
        <v>2.8</v>
      </c>
      <c r="J27" s="104">
        <v>2</v>
      </c>
    </row>
    <row r="28" spans="1:10" ht="12.75">
      <c r="A28" s="107">
        <v>521</v>
      </c>
      <c r="B28" s="107">
        <v>9</v>
      </c>
      <c r="C28" s="107" t="s">
        <v>407</v>
      </c>
      <c r="D28" s="104">
        <v>5</v>
      </c>
      <c r="E28" s="104">
        <v>5</v>
      </c>
      <c r="F28" s="104">
        <v>5</v>
      </c>
      <c r="G28" s="104">
        <v>5</v>
      </c>
      <c r="H28" s="108">
        <v>7</v>
      </c>
      <c r="I28" s="104">
        <v>7</v>
      </c>
      <c r="J28" s="104">
        <v>7</v>
      </c>
    </row>
    <row r="29" spans="1:10" ht="12.75">
      <c r="A29" s="107">
        <v>518</v>
      </c>
      <c r="B29" s="107">
        <v>10</v>
      </c>
      <c r="C29" s="107" t="s">
        <v>73</v>
      </c>
      <c r="D29" s="104">
        <v>3</v>
      </c>
      <c r="E29" s="104">
        <v>2.8</v>
      </c>
      <c r="F29" s="104">
        <v>3</v>
      </c>
      <c r="G29" s="104">
        <v>2.7</v>
      </c>
      <c r="H29" s="108">
        <v>3</v>
      </c>
      <c r="I29" s="104">
        <v>3</v>
      </c>
      <c r="J29" s="104">
        <v>3</v>
      </c>
    </row>
    <row r="30" spans="1:10" ht="12.75">
      <c r="A30" s="107">
        <v>521</v>
      </c>
      <c r="B30" s="107">
        <v>4</v>
      </c>
      <c r="C30" s="107" t="s">
        <v>158</v>
      </c>
      <c r="D30" s="104">
        <v>3</v>
      </c>
      <c r="E30" s="104">
        <v>2.8</v>
      </c>
      <c r="F30" s="104">
        <v>3</v>
      </c>
      <c r="G30" s="104">
        <v>2.8</v>
      </c>
      <c r="H30" s="108">
        <v>3</v>
      </c>
      <c r="I30" s="104">
        <v>3.8</v>
      </c>
      <c r="J30" s="104">
        <v>3.8</v>
      </c>
    </row>
    <row r="31" spans="1:10" ht="12.75">
      <c r="A31" s="107">
        <v>524</v>
      </c>
      <c r="B31" s="107">
        <v>14</v>
      </c>
      <c r="C31" s="107" t="s">
        <v>159</v>
      </c>
      <c r="D31" s="104">
        <v>0</v>
      </c>
      <c r="E31" s="104">
        <v>0</v>
      </c>
      <c r="F31" s="104">
        <v>0</v>
      </c>
      <c r="G31" s="104">
        <v>0</v>
      </c>
      <c r="H31" s="108">
        <v>0</v>
      </c>
      <c r="I31" s="104"/>
      <c r="J31" s="104">
        <v>0</v>
      </c>
    </row>
    <row r="32" spans="1:10" ht="12.75">
      <c r="A32" s="107">
        <v>524</v>
      </c>
      <c r="B32" s="107">
        <v>15</v>
      </c>
      <c r="C32" s="107" t="s">
        <v>112</v>
      </c>
      <c r="D32" s="104">
        <v>0</v>
      </c>
      <c r="E32" s="104">
        <v>0</v>
      </c>
      <c r="F32" s="104">
        <v>0</v>
      </c>
      <c r="G32" s="104">
        <v>0</v>
      </c>
      <c r="H32" s="108">
        <v>0</v>
      </c>
      <c r="I32" s="104"/>
      <c r="J32" s="104">
        <v>0</v>
      </c>
    </row>
    <row r="33" spans="1:10" ht="12.75">
      <c r="A33" s="107">
        <v>527</v>
      </c>
      <c r="B33" s="107"/>
      <c r="C33" s="107" t="s">
        <v>135</v>
      </c>
      <c r="D33" s="104">
        <v>0</v>
      </c>
      <c r="E33" s="104">
        <v>0</v>
      </c>
      <c r="F33" s="104">
        <v>0</v>
      </c>
      <c r="G33" s="104">
        <v>0</v>
      </c>
      <c r="H33" s="108">
        <v>0</v>
      </c>
      <c r="I33" s="104"/>
      <c r="J33" s="104">
        <v>0</v>
      </c>
    </row>
    <row r="34" spans="1:10" ht="12.75">
      <c r="A34" s="107">
        <v>525</v>
      </c>
      <c r="B34" s="107">
        <v>9</v>
      </c>
      <c r="C34" s="107" t="s">
        <v>111</v>
      </c>
      <c r="D34" s="104">
        <v>5</v>
      </c>
      <c r="E34" s="104">
        <v>4.9</v>
      </c>
      <c r="F34" s="104">
        <v>5</v>
      </c>
      <c r="G34" s="104">
        <v>4.9</v>
      </c>
      <c r="H34" s="108">
        <v>5</v>
      </c>
      <c r="I34" s="104">
        <v>5.5</v>
      </c>
      <c r="J34" s="104">
        <v>5.5</v>
      </c>
    </row>
    <row r="35" spans="1:11" ht="12.75">
      <c r="A35" s="107">
        <v>518</v>
      </c>
      <c r="B35" s="107">
        <v>2</v>
      </c>
      <c r="C35" s="107" t="s">
        <v>68</v>
      </c>
      <c r="D35" s="104">
        <v>2</v>
      </c>
      <c r="E35" s="104">
        <v>6.6</v>
      </c>
      <c r="F35" s="104">
        <v>0</v>
      </c>
      <c r="G35" s="104">
        <v>0</v>
      </c>
      <c r="H35" s="108">
        <v>1</v>
      </c>
      <c r="I35" s="104">
        <v>1.2</v>
      </c>
      <c r="J35" s="104">
        <v>1</v>
      </c>
      <c r="K35" s="109"/>
    </row>
    <row r="36" spans="1:11" ht="12.75">
      <c r="A36" s="107">
        <v>551</v>
      </c>
      <c r="B36" s="107">
        <v>1</v>
      </c>
      <c r="C36" s="107" t="s">
        <v>69</v>
      </c>
      <c r="D36" s="104">
        <v>8.7</v>
      </c>
      <c r="E36" s="104">
        <v>8.7</v>
      </c>
      <c r="F36" s="104">
        <v>8.7</v>
      </c>
      <c r="G36" s="104">
        <v>8.7</v>
      </c>
      <c r="H36" s="108">
        <v>0.6</v>
      </c>
      <c r="I36" s="104">
        <v>0.6</v>
      </c>
      <c r="J36" s="104">
        <v>0.6</v>
      </c>
      <c r="K36" s="109"/>
    </row>
    <row r="37" spans="1:11" ht="12.75">
      <c r="A37" s="107">
        <v>521</v>
      </c>
      <c r="B37" s="107"/>
      <c r="C37" s="107" t="s">
        <v>202</v>
      </c>
      <c r="D37" s="104">
        <v>3</v>
      </c>
      <c r="E37" s="104">
        <v>3.9</v>
      </c>
      <c r="F37" s="104">
        <v>0</v>
      </c>
      <c r="G37" s="104">
        <v>0</v>
      </c>
      <c r="H37" s="108">
        <v>0</v>
      </c>
      <c r="I37" s="104"/>
      <c r="J37" s="104"/>
      <c r="K37" s="109"/>
    </row>
    <row r="38" spans="1:11" ht="12.75">
      <c r="A38" s="107">
        <v>518.521</v>
      </c>
      <c r="B38" s="107"/>
      <c r="C38" s="107" t="s">
        <v>110</v>
      </c>
      <c r="D38" s="104">
        <v>63</v>
      </c>
      <c r="E38" s="104">
        <v>63</v>
      </c>
      <c r="F38" s="104">
        <v>78</v>
      </c>
      <c r="G38" s="104">
        <v>76.8</v>
      </c>
      <c r="H38" s="108">
        <v>85</v>
      </c>
      <c r="I38" s="105">
        <v>84</v>
      </c>
      <c r="J38" s="105">
        <v>85</v>
      </c>
      <c r="K38" s="109"/>
    </row>
    <row r="39" spans="1:11" ht="12.75">
      <c r="A39" s="107"/>
      <c r="B39" s="107"/>
      <c r="C39" s="107" t="s">
        <v>70</v>
      </c>
      <c r="D39" s="104">
        <v>-30</v>
      </c>
      <c r="E39" s="104">
        <v>-48.9</v>
      </c>
      <c r="F39" s="104">
        <v>-30</v>
      </c>
      <c r="G39" s="104">
        <v>-47.3</v>
      </c>
      <c r="H39" s="108">
        <v>-30</v>
      </c>
      <c r="I39" s="104">
        <v>-48.9</v>
      </c>
      <c r="J39" s="104">
        <v>-30</v>
      </c>
      <c r="K39" s="109"/>
    </row>
    <row r="40" spans="1:10" ht="12.75">
      <c r="A40" s="107"/>
      <c r="B40" s="107"/>
      <c r="C40" s="107" t="s">
        <v>71</v>
      </c>
      <c r="D40" s="104">
        <v>-50</v>
      </c>
      <c r="E40" s="104">
        <v>-24.6</v>
      </c>
      <c r="F40" s="104">
        <v>-40</v>
      </c>
      <c r="G40" s="104"/>
      <c r="H40" s="108">
        <v>-20</v>
      </c>
      <c r="I40" s="104"/>
      <c r="J40" s="104">
        <v>-30</v>
      </c>
    </row>
    <row r="41" spans="1:10" ht="12.75">
      <c r="A41" s="107"/>
      <c r="B41" s="107"/>
      <c r="C41" s="107" t="s">
        <v>160</v>
      </c>
      <c r="D41" s="104">
        <v>-8.7</v>
      </c>
      <c r="E41" s="104">
        <v>-8.7</v>
      </c>
      <c r="F41" s="104"/>
      <c r="G41" s="104"/>
      <c r="H41" s="108"/>
      <c r="I41" s="104"/>
      <c r="J41" s="104"/>
    </row>
    <row r="42" spans="1:10" ht="12.75">
      <c r="A42" s="110"/>
      <c r="B42" s="110"/>
      <c r="C42" s="110" t="s">
        <v>89</v>
      </c>
      <c r="D42" s="104">
        <f aca="true" t="shared" si="0" ref="D42:I42">SUM(D4:D41)</f>
        <v>307</v>
      </c>
      <c r="E42" s="104">
        <f t="shared" si="0"/>
        <v>304.4</v>
      </c>
      <c r="F42" s="104">
        <f t="shared" si="0"/>
        <v>290.7</v>
      </c>
      <c r="G42" s="104">
        <f t="shared" si="0"/>
        <v>312.29999999999995</v>
      </c>
      <c r="H42" s="108">
        <f t="shared" si="0"/>
        <v>369</v>
      </c>
      <c r="I42" s="108">
        <f t="shared" si="0"/>
        <v>342.79999999999995</v>
      </c>
      <c r="J42" s="104">
        <f>SUM(J4:J41)</f>
        <v>373.90000000000003</v>
      </c>
    </row>
  </sheetData>
  <mergeCells count="2">
    <mergeCell ref="A1:C1"/>
    <mergeCell ref="A2:B2"/>
  </mergeCells>
  <printOptions gridLines="1"/>
  <pageMargins left="0.75" right="0.75" top="1" bottom="1" header="0.4921259845" footer="0.4921259845"/>
  <pageSetup fitToHeight="1" fitToWidth="1"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B12" sqref="B12"/>
    </sheetView>
  </sheetViews>
  <sheetFormatPr defaultColWidth="9.140625" defaultRowHeight="12.75"/>
  <cols>
    <col min="1" max="1" width="17.8515625" style="0" customWidth="1"/>
    <col min="2" max="2" width="19.57421875" style="0" customWidth="1"/>
    <col min="3" max="3" width="48.421875" style="0" customWidth="1"/>
  </cols>
  <sheetData>
    <row r="1" spans="1:3" ht="24.75" customHeight="1">
      <c r="A1" s="64" t="s">
        <v>351</v>
      </c>
      <c r="B1" s="64"/>
      <c r="C1" s="64"/>
    </row>
    <row r="2" spans="1:3" ht="24.75" customHeight="1" thickBot="1">
      <c r="A2" s="64"/>
      <c r="B2" s="64"/>
      <c r="C2" s="64"/>
    </row>
    <row r="3" spans="1:3" ht="24.75" customHeight="1">
      <c r="A3" s="75" t="s">
        <v>352</v>
      </c>
      <c r="B3" s="71">
        <v>9579930</v>
      </c>
      <c r="C3" s="67"/>
    </row>
    <row r="4" spans="1:3" ht="24.75" customHeight="1">
      <c r="A4" s="76" t="s">
        <v>353</v>
      </c>
      <c r="B4" s="72">
        <v>6015700</v>
      </c>
      <c r="C4" s="68"/>
    </row>
    <row r="5" spans="1:3" ht="24.75" customHeight="1">
      <c r="A5" s="76" t="s">
        <v>354</v>
      </c>
      <c r="B5" s="72">
        <v>3564230</v>
      </c>
      <c r="C5" s="69"/>
    </row>
    <row r="6" spans="1:3" ht="24.75" customHeight="1">
      <c r="A6" s="76"/>
      <c r="B6" s="73"/>
      <c r="C6" s="69"/>
    </row>
    <row r="7" spans="1:3" ht="24.75" customHeight="1">
      <c r="A7" s="76" t="s">
        <v>355</v>
      </c>
      <c r="B7" s="72">
        <v>5987125</v>
      </c>
      <c r="C7" s="69"/>
    </row>
    <row r="8" spans="1:3" ht="24.75" customHeight="1">
      <c r="A8" s="76" t="s">
        <v>356</v>
      </c>
      <c r="B8" s="72">
        <f>B7-B5</f>
        <v>2422895</v>
      </c>
      <c r="C8" s="69"/>
    </row>
    <row r="9" spans="1:3" ht="24.75" customHeight="1">
      <c r="A9" s="76"/>
      <c r="B9" s="73"/>
      <c r="C9" s="69"/>
    </row>
    <row r="10" spans="1:3" ht="24.75" customHeight="1">
      <c r="A10" s="76" t="s">
        <v>357</v>
      </c>
      <c r="B10" s="72">
        <v>1235000</v>
      </c>
      <c r="C10" s="111" t="s">
        <v>408</v>
      </c>
    </row>
    <row r="11" spans="1:3" ht="24.75" customHeight="1" thickBot="1">
      <c r="A11" s="77" t="s">
        <v>356</v>
      </c>
      <c r="B11" s="74">
        <f>B8-B10</f>
        <v>1187895</v>
      </c>
      <c r="C11" s="7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D10" sqref="A1:D10"/>
    </sheetView>
  </sheetViews>
  <sheetFormatPr defaultColWidth="9.140625" defaultRowHeight="12.75"/>
  <cols>
    <col min="1" max="1" width="37.57421875" style="0" customWidth="1"/>
    <col min="2" max="2" width="23.57421875" style="0" customWidth="1"/>
    <col min="3" max="3" width="22.421875" style="0" customWidth="1"/>
    <col min="4" max="4" width="13.7109375" style="0" customWidth="1"/>
  </cols>
  <sheetData>
    <row r="1" spans="1:2" ht="24.75" customHeight="1">
      <c r="A1" s="64" t="s">
        <v>418</v>
      </c>
      <c r="B1" s="64"/>
    </row>
    <row r="2" spans="1:3" ht="24.75" customHeight="1" thickBot="1">
      <c r="A2" s="64"/>
      <c r="B2" s="124" t="s">
        <v>417</v>
      </c>
      <c r="C2" s="125">
        <v>43100</v>
      </c>
    </row>
    <row r="3" spans="1:3" ht="24.75" customHeight="1">
      <c r="A3" s="121" t="s">
        <v>358</v>
      </c>
      <c r="B3" s="126">
        <v>18549</v>
      </c>
      <c r="C3" s="67">
        <v>0</v>
      </c>
    </row>
    <row r="4" spans="1:3" ht="24.75" customHeight="1">
      <c r="A4" s="122" t="s">
        <v>359</v>
      </c>
      <c r="B4" s="66">
        <v>48236</v>
      </c>
      <c r="C4" s="68">
        <v>10155</v>
      </c>
    </row>
    <row r="5" spans="1:3" ht="24.75" customHeight="1">
      <c r="A5" s="122" t="s">
        <v>360</v>
      </c>
      <c r="B5" s="66">
        <v>5000000</v>
      </c>
      <c r="C5" s="68">
        <v>5106584</v>
      </c>
    </row>
    <row r="6" spans="1:3" ht="24.75" customHeight="1">
      <c r="A6" s="122" t="s">
        <v>361</v>
      </c>
      <c r="B6" s="66">
        <v>5494029</v>
      </c>
      <c r="C6" s="68">
        <v>6210591</v>
      </c>
    </row>
    <row r="7" spans="1:3" ht="24.75" customHeight="1">
      <c r="A7" s="122" t="s">
        <v>362</v>
      </c>
      <c r="B7" s="66">
        <v>1273171</v>
      </c>
      <c r="C7" s="68">
        <v>827156</v>
      </c>
    </row>
    <row r="8" spans="1:4" ht="24.75" customHeight="1">
      <c r="A8" s="122" t="s">
        <v>363</v>
      </c>
      <c r="B8" s="66">
        <v>11833985</v>
      </c>
      <c r="C8" s="127">
        <f>SUM(C3:C7)</f>
        <v>12154486</v>
      </c>
      <c r="D8" s="120">
        <f>C8-B8</f>
        <v>320501</v>
      </c>
    </row>
    <row r="9" spans="1:3" ht="24.75" customHeight="1">
      <c r="A9" s="122"/>
      <c r="B9" s="65"/>
      <c r="C9" s="69"/>
    </row>
    <row r="10" spans="1:3" ht="24.75" customHeight="1" thickBot="1">
      <c r="A10" s="123" t="s">
        <v>364</v>
      </c>
      <c r="B10" s="128">
        <v>351596</v>
      </c>
      <c r="C10" s="129">
        <v>351632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6">
      <selection activeCell="B26" sqref="B26"/>
    </sheetView>
  </sheetViews>
  <sheetFormatPr defaultColWidth="9.140625" defaultRowHeight="12.75"/>
  <cols>
    <col min="1" max="1" width="49.57421875" style="0" customWidth="1"/>
    <col min="2" max="2" width="13.421875" style="0" customWidth="1"/>
    <col min="3" max="3" width="30.57421875" style="0" customWidth="1"/>
  </cols>
  <sheetData>
    <row r="1" spans="1:3" ht="18" customHeight="1">
      <c r="A1" s="65" t="s">
        <v>365</v>
      </c>
      <c r="B1" s="65"/>
      <c r="C1" s="65"/>
    </row>
    <row r="2" spans="1:3" ht="18" customHeight="1">
      <c r="A2" s="65" t="s">
        <v>256</v>
      </c>
      <c r="B2" s="65" t="s">
        <v>366</v>
      </c>
      <c r="C2" s="65" t="s">
        <v>367</v>
      </c>
    </row>
    <row r="3" spans="1:3" ht="18" customHeight="1">
      <c r="A3" s="65" t="s">
        <v>368</v>
      </c>
      <c r="B3" s="66">
        <v>100000</v>
      </c>
      <c r="C3" s="65"/>
    </row>
    <row r="4" spans="1:3" ht="18" customHeight="1">
      <c r="A4" s="65" t="s">
        <v>410</v>
      </c>
      <c r="B4" s="66">
        <v>630000</v>
      </c>
      <c r="C4" s="65" t="s">
        <v>411</v>
      </c>
    </row>
    <row r="5" spans="1:3" ht="18" customHeight="1">
      <c r="A5" s="65" t="s">
        <v>409</v>
      </c>
      <c r="B5" s="66">
        <v>70000</v>
      </c>
      <c r="C5" s="65"/>
    </row>
    <row r="6" spans="1:3" ht="18" customHeight="1">
      <c r="A6" s="65" t="s">
        <v>369</v>
      </c>
      <c r="B6" s="66">
        <v>25000</v>
      </c>
      <c r="C6" s="65"/>
    </row>
    <row r="7" spans="1:3" ht="18" customHeight="1">
      <c r="A7" s="65" t="s">
        <v>370</v>
      </c>
      <c r="B7" s="66">
        <v>150000</v>
      </c>
      <c r="C7" s="65"/>
    </row>
    <row r="8" spans="1:3" ht="18" customHeight="1">
      <c r="A8" s="65" t="s">
        <v>371</v>
      </c>
      <c r="B8" s="66">
        <v>50000</v>
      </c>
      <c r="C8" s="65"/>
    </row>
    <row r="9" spans="1:3" ht="18" customHeight="1">
      <c r="A9" s="65" t="s">
        <v>372</v>
      </c>
      <c r="B9" s="66">
        <v>60000</v>
      </c>
      <c r="C9" s="65"/>
    </row>
    <row r="10" spans="1:3" ht="18" customHeight="1">
      <c r="A10" s="65" t="s">
        <v>373</v>
      </c>
      <c r="B10" s="66">
        <v>300000</v>
      </c>
      <c r="C10" s="65"/>
    </row>
    <row r="11" spans="1:3" ht="18" customHeight="1">
      <c r="A11" s="65" t="s">
        <v>374</v>
      </c>
      <c r="B11" s="66">
        <v>1200000</v>
      </c>
      <c r="C11" s="65" t="s">
        <v>375</v>
      </c>
    </row>
    <row r="12" spans="1:3" ht="18" customHeight="1">
      <c r="A12" s="65" t="s">
        <v>376</v>
      </c>
      <c r="B12" s="66">
        <v>400000</v>
      </c>
      <c r="C12" s="65" t="s">
        <v>412</v>
      </c>
    </row>
    <row r="13" spans="1:3" ht="18" customHeight="1">
      <c r="A13" s="65" t="s">
        <v>377</v>
      </c>
      <c r="B13" s="66">
        <v>70000</v>
      </c>
      <c r="C13" s="65"/>
    </row>
    <row r="14" spans="1:3" ht="18" customHeight="1">
      <c r="A14" s="65" t="s">
        <v>342</v>
      </c>
      <c r="B14" s="66">
        <v>140000</v>
      </c>
      <c r="C14" s="65"/>
    </row>
    <row r="15" spans="1:3" ht="18" customHeight="1">
      <c r="A15" s="65" t="s">
        <v>413</v>
      </c>
      <c r="B15" s="112">
        <v>210125</v>
      </c>
      <c r="C15" s="65"/>
    </row>
    <row r="16" spans="1:3" ht="18" customHeight="1">
      <c r="A16" s="65" t="s">
        <v>378</v>
      </c>
      <c r="B16" s="66">
        <v>500000</v>
      </c>
      <c r="C16" s="65" t="s">
        <v>379</v>
      </c>
    </row>
    <row r="17" spans="1:3" ht="18" customHeight="1">
      <c r="A17" s="65" t="s">
        <v>380</v>
      </c>
      <c r="B17" s="66">
        <v>150000</v>
      </c>
      <c r="C17" s="65"/>
    </row>
    <row r="18" spans="1:3" ht="18" customHeight="1">
      <c r="A18" s="65" t="s">
        <v>381</v>
      </c>
      <c r="B18" s="66">
        <v>150000</v>
      </c>
      <c r="C18" s="65"/>
    </row>
    <row r="19" spans="1:3" ht="18" customHeight="1">
      <c r="A19" s="65" t="s">
        <v>382</v>
      </c>
      <c r="B19" s="66">
        <v>500000</v>
      </c>
      <c r="C19" s="65" t="s">
        <v>383</v>
      </c>
    </row>
    <row r="20" spans="1:3" ht="18" customHeight="1">
      <c r="A20" s="65" t="s">
        <v>384</v>
      </c>
      <c r="B20" s="66">
        <v>367000</v>
      </c>
      <c r="C20" s="65"/>
    </row>
    <row r="21" spans="1:3" ht="18" customHeight="1">
      <c r="A21" s="65" t="s">
        <v>385</v>
      </c>
      <c r="B21" s="66">
        <v>50000</v>
      </c>
      <c r="C21" s="65"/>
    </row>
    <row r="22" spans="1:3" ht="18" customHeight="1">
      <c r="A22" s="65" t="s">
        <v>386</v>
      </c>
      <c r="B22" s="66">
        <v>600000</v>
      </c>
      <c r="C22" s="65"/>
    </row>
    <row r="23" spans="1:3" ht="18" customHeight="1">
      <c r="A23" s="65" t="s">
        <v>387</v>
      </c>
      <c r="B23" s="66">
        <v>250000</v>
      </c>
      <c r="C23" s="65"/>
    </row>
    <row r="24" spans="1:3" ht="18" customHeight="1">
      <c r="A24" s="65" t="s">
        <v>388</v>
      </c>
      <c r="B24" s="66">
        <v>15000</v>
      </c>
      <c r="C24" s="65"/>
    </row>
    <row r="25" spans="1:3" ht="18" customHeight="1">
      <c r="A25" s="65" t="s">
        <v>164</v>
      </c>
      <c r="B25" s="66">
        <f>SUM(B3:B24)</f>
        <v>5987125</v>
      </c>
      <c r="C25" s="66">
        <v>1135000</v>
      </c>
    </row>
    <row r="26" spans="1:3" ht="18" customHeight="1">
      <c r="A26" s="65" t="s">
        <v>389</v>
      </c>
      <c r="B26" s="66">
        <f>B25-C25</f>
        <v>4852125</v>
      </c>
      <c r="C26" s="65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OU Rozsochy</cp:lastModifiedBy>
  <cp:lastPrinted>2017-02-17T07:33:59Z</cp:lastPrinted>
  <dcterms:created xsi:type="dcterms:W3CDTF">1997-01-24T11:07:25Z</dcterms:created>
  <dcterms:modified xsi:type="dcterms:W3CDTF">2018-02-05T12:03:59Z</dcterms:modified>
  <cp:category/>
  <cp:version/>
  <cp:contentType/>
  <cp:contentStatus/>
</cp:coreProperties>
</file>